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Cisco EoL Devices Replacement RFT\Launch Request\"/>
    </mc:Choice>
  </mc:AlternateContent>
  <xr:revisionPtr revIDLastSave="0" documentId="13_ncr:1_{639B0323-A3FF-4590-8A0F-7A20DCF8C222}" xr6:coauthVersionLast="47" xr6:coauthVersionMax="47" xr10:uidLastSave="{00000000-0000-0000-0000-000000000000}"/>
  <bookViews>
    <workbookView xWindow="-108" yWindow="-108" windowWidth="23256" windowHeight="12576" tabRatio="427" xr2:uid="{00000000-000D-0000-FFFF-FFFF00000000}"/>
  </bookViews>
  <sheets>
    <sheet name="grade of compliance range" sheetId="1" r:id="rId1"/>
    <sheet name="Technical weight" sheetId="2" r:id="rId2"/>
    <sheet name="Commercial evaluation" sheetId="5" r:id="rId3"/>
  </sheets>
  <externalReferences>
    <externalReference r:id="rId4"/>
  </externalReferences>
  <definedNames>
    <definedName name="alcatel">'[1]Scores for the section'!$D$8</definedName>
    <definedName name="Archi">'[1]Scores for the section'!$D$8:$J$8</definedName>
    <definedName name="_xlnm.Print_Area" localSheetId="1">'Technical weight'!$A$1:$U$8</definedName>
    <definedName name="Z_089238C6_523C_4E24_8311_70EB36D1EAC2_.wvu.Cols" localSheetId="0" hidden="1">'grade of compliance range'!$I:$I</definedName>
    <definedName name="Z_089238C6_523C_4E24_8311_70EB36D1EAC2_.wvu.PrintArea" localSheetId="1" hidden="1">'Technical weight'!$A$1:$U$8</definedName>
    <definedName name="Z_0CE78C7C_B3E7_4CC4_82B0_6DC447D4C702_.wvu.Cols" localSheetId="0" hidden="1">'grade of compliance range'!$I:$I</definedName>
    <definedName name="Z_0CE78C7C_B3E7_4CC4_82B0_6DC447D4C702_.wvu.PrintArea" localSheetId="1" hidden="1">'Technical weight'!$A$1:$U$8</definedName>
    <definedName name="Z_243986F1_1826_4733_A641_82940D51AC03_.wvu.Cols" localSheetId="0" hidden="1">'grade of compliance range'!$I:$I</definedName>
    <definedName name="Z_243986F1_1826_4733_A641_82940D51AC03_.wvu.PrintArea" localSheetId="1" hidden="1">'Technical weight'!$A$1:$U$8</definedName>
    <definedName name="Z_6573DF28_1AC8_483D_AD4F_50C689AD28B6_.wvu.Cols" localSheetId="0" hidden="1">'grade of compliance range'!$I:$I</definedName>
    <definedName name="Z_6573DF28_1AC8_483D_AD4F_50C689AD28B6_.wvu.PrintArea" localSheetId="1" hidden="1">'Technical weight'!$A$1:$U$8</definedName>
    <definedName name="Z_6BCD2DB7_0BB7_41D0_B8BA_460456CA3509_.wvu.Cols" localSheetId="0" hidden="1">'grade of compliance range'!$I:$I</definedName>
    <definedName name="Z_6BCD2DB7_0BB7_41D0_B8BA_460456CA3509_.wvu.PrintArea" localSheetId="1" hidden="1">'Technical weight'!$A$1:$U$103</definedName>
    <definedName name="Z_8FA12DA1_C69C_4971_8BB2_15625A37BED0_.wvu.Cols" localSheetId="0" hidden="1">'grade of compliance range'!$I:$I</definedName>
    <definedName name="Z_8FA12DA1_C69C_4971_8BB2_15625A37BED0_.wvu.PrintArea" localSheetId="1" hidden="1">'Technical weight'!$A$1:$U$8</definedName>
    <definedName name="Z_F73319AD_CDCA_486E_A81E_EF6F7DE0C5A8_.wvu.Cols" localSheetId="0" hidden="1">'grade of compliance range'!$I:$I</definedName>
    <definedName name="Z_F73319AD_CDCA_486E_A81E_EF6F7DE0C5A8_.wvu.PrintArea" localSheetId="1" hidden="1">'Technical weight'!$A$1:$U$8</definedName>
  </definedNames>
  <calcPr calcId="191029"/>
  <customWorkbookViews>
    <customWorkbookView name="JEAN SASSINE - Personal View" guid="{0CE78C7C-B3E7-4CC4-82B0-6DC447D4C702}" mergeInterval="0" personalView="1" xWindow="-6" yWindow="519" windowWidth="1919" windowHeight="520" tabRatio="416" activeSheetId="2"/>
    <customWorkbookView name="JOSETTE AOUN - Personal View" guid="{F73319AD-CDCA-486E-A81E-EF6F7DE0C5A8}" mergeInterval="0" personalView="1" maximized="1" xWindow="-9" yWindow="-9" windowWidth="1938" windowHeight="1050" tabRatio="416" activeSheetId="2"/>
    <customWorkbookView name="ELIE KHOURY - Personal View" guid="{089238C6-523C-4E24-8311-70EB36D1EAC2}" mergeInterval="0" personalView="1" maximized="1" xWindow="-8" yWindow="-8" windowWidth="1936" windowHeight="1056" tabRatio="416" activeSheetId="2"/>
    <customWorkbookView name="Elie - Personal View" guid="{8FA12DA1-C69C-4971-8BB2-15625A37BED0}" mergeInterval="0" personalView="1" maximized="1" windowWidth="1362" windowHeight="543" tabRatio="416" activeSheetId="2"/>
    <customWorkbookView name="JOSETTE KLINK - Personal View" guid="{6573DF28-1AC8-483D-AD4F-50C689AD28B6}" mergeInterval="0" personalView="1" maximized="1" windowWidth="1362" windowHeight="503" tabRatio="416" activeSheetId="2"/>
    <customWorkbookView name="BECHIR BOUSTANY - Personal View" guid="{243986F1-1826-4733-A641-82940D51AC03}" mergeInterval="0" personalView="1" maximized="1" windowWidth="1596" windowHeight="675" tabRatio="416" activeSheetId="2"/>
    <customWorkbookView name="MICHELINE EL HACHEM - Personal View" guid="{6BCD2DB7-0BB7-41D0-B8BA-460456CA3509}" mergeInterval="0" personalView="1" maximized="1" windowWidth="1596" windowHeight="675" tabRatio="41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 i="2" l="1"/>
  <c r="N100" i="2"/>
  <c r="P100" i="2"/>
  <c r="P54" i="2"/>
  <c r="N54" i="2"/>
  <c r="L54" i="2"/>
  <c r="J54" i="2"/>
  <c r="G54" i="2"/>
  <c r="G101" i="2" s="1"/>
  <c r="F54" i="2"/>
  <c r="W53" i="2"/>
  <c r="X53" i="2" s="1"/>
  <c r="V53" i="2"/>
  <c r="U53" i="2"/>
  <c r="T53" i="2"/>
  <c r="S53" i="2"/>
  <c r="W52" i="2"/>
  <c r="X52" i="2" s="1"/>
  <c r="V52" i="2"/>
  <c r="U52" i="2"/>
  <c r="T52" i="2"/>
  <c r="S52" i="2"/>
  <c r="W51" i="2"/>
  <c r="X51" i="2" s="1"/>
  <c r="V51" i="2"/>
  <c r="U51" i="2"/>
  <c r="T51" i="2"/>
  <c r="S51" i="2"/>
  <c r="W50" i="2"/>
  <c r="X50" i="2" s="1"/>
  <c r="V50" i="2"/>
  <c r="U50" i="2"/>
  <c r="T50" i="2"/>
  <c r="S50" i="2"/>
  <c r="W49" i="2"/>
  <c r="X49" i="2" s="1"/>
  <c r="V49" i="2"/>
  <c r="U49" i="2"/>
  <c r="T49" i="2"/>
  <c r="S49" i="2"/>
  <c r="W48" i="2"/>
  <c r="X48" i="2" s="1"/>
  <c r="V48" i="2"/>
  <c r="U48" i="2"/>
  <c r="T48" i="2"/>
  <c r="S48" i="2"/>
  <c r="W47" i="2"/>
  <c r="X47" i="2" s="1"/>
  <c r="V47" i="2"/>
  <c r="U47" i="2"/>
  <c r="T47" i="2"/>
  <c r="S47" i="2"/>
  <c r="W46" i="2"/>
  <c r="X46" i="2" s="1"/>
  <c r="V46" i="2"/>
  <c r="U46" i="2"/>
  <c r="T46" i="2"/>
  <c r="S46" i="2"/>
  <c r="W45" i="2"/>
  <c r="X45" i="2" s="1"/>
  <c r="V45" i="2"/>
  <c r="U45" i="2"/>
  <c r="T45" i="2"/>
  <c r="S45" i="2"/>
  <c r="W44" i="2"/>
  <c r="X44" i="2" s="1"/>
  <c r="V44" i="2"/>
  <c r="U44" i="2"/>
  <c r="T44" i="2"/>
  <c r="S44" i="2"/>
  <c r="W43" i="2"/>
  <c r="X43" i="2" s="1"/>
  <c r="V43" i="2"/>
  <c r="U43" i="2"/>
  <c r="T43" i="2"/>
  <c r="S43" i="2"/>
  <c r="W42" i="2"/>
  <c r="X42" i="2" s="1"/>
  <c r="V42" i="2"/>
  <c r="U42" i="2"/>
  <c r="T42" i="2"/>
  <c r="S42" i="2"/>
  <c r="W41" i="2"/>
  <c r="X41" i="2" s="1"/>
  <c r="V41" i="2"/>
  <c r="U41" i="2"/>
  <c r="T41" i="2"/>
  <c r="S41" i="2"/>
  <c r="W40" i="2"/>
  <c r="X40" i="2" s="1"/>
  <c r="V40" i="2"/>
  <c r="U40" i="2"/>
  <c r="T40" i="2"/>
  <c r="S40" i="2"/>
  <c r="W39" i="2"/>
  <c r="X39" i="2" s="1"/>
  <c r="V39" i="2"/>
  <c r="U39" i="2"/>
  <c r="T39" i="2"/>
  <c r="S39" i="2"/>
  <c r="W38" i="2"/>
  <c r="X38" i="2" s="1"/>
  <c r="V38" i="2"/>
  <c r="U38" i="2"/>
  <c r="T38" i="2"/>
  <c r="S38" i="2"/>
  <c r="W37" i="2"/>
  <c r="X37" i="2" s="1"/>
  <c r="V37" i="2"/>
  <c r="U37" i="2"/>
  <c r="T37" i="2"/>
  <c r="S37" i="2"/>
  <c r="W36" i="2"/>
  <c r="X36" i="2" s="1"/>
  <c r="V36" i="2"/>
  <c r="U36" i="2"/>
  <c r="T36" i="2"/>
  <c r="S36" i="2"/>
  <c r="W35" i="2"/>
  <c r="X35" i="2" s="1"/>
  <c r="V35" i="2"/>
  <c r="U35" i="2"/>
  <c r="T35" i="2"/>
  <c r="S35" i="2"/>
  <c r="W34" i="2"/>
  <c r="X34" i="2" s="1"/>
  <c r="V34" i="2"/>
  <c r="U34" i="2"/>
  <c r="T34" i="2"/>
  <c r="S34" i="2"/>
  <c r="W33" i="2"/>
  <c r="X33" i="2" s="1"/>
  <c r="V33" i="2"/>
  <c r="U33" i="2"/>
  <c r="T33" i="2"/>
  <c r="S33" i="2"/>
  <c r="W32" i="2"/>
  <c r="X32" i="2" s="1"/>
  <c r="V32" i="2"/>
  <c r="U32" i="2"/>
  <c r="T32" i="2"/>
  <c r="S32" i="2"/>
  <c r="W31" i="2"/>
  <c r="X31" i="2" s="1"/>
  <c r="V31" i="2"/>
  <c r="U31" i="2"/>
  <c r="T31" i="2"/>
  <c r="S31" i="2"/>
  <c r="W30" i="2"/>
  <c r="X30" i="2" s="1"/>
  <c r="V30" i="2"/>
  <c r="U30" i="2"/>
  <c r="T30" i="2"/>
  <c r="S30" i="2"/>
  <c r="W29" i="2"/>
  <c r="X29" i="2" s="1"/>
  <c r="V29" i="2"/>
  <c r="U29" i="2"/>
  <c r="T29" i="2"/>
  <c r="S29" i="2"/>
  <c r="W28" i="2"/>
  <c r="X28" i="2" s="1"/>
  <c r="V28" i="2"/>
  <c r="U28" i="2"/>
  <c r="T28" i="2"/>
  <c r="S28" i="2"/>
  <c r="W27" i="2"/>
  <c r="X27" i="2" s="1"/>
  <c r="V27" i="2"/>
  <c r="U27" i="2"/>
  <c r="T27" i="2"/>
  <c r="S27" i="2"/>
  <c r="W26" i="2"/>
  <c r="X26" i="2" s="1"/>
  <c r="V26" i="2"/>
  <c r="U26" i="2"/>
  <c r="T26" i="2"/>
  <c r="S26" i="2"/>
  <c r="W25" i="2"/>
  <c r="X25" i="2" s="1"/>
  <c r="V25" i="2"/>
  <c r="U25" i="2"/>
  <c r="T25" i="2"/>
  <c r="S25" i="2"/>
  <c r="W24" i="2"/>
  <c r="X24" i="2" s="1"/>
  <c r="V24" i="2"/>
  <c r="U24" i="2"/>
  <c r="T24" i="2"/>
  <c r="S24" i="2"/>
  <c r="W23" i="2"/>
  <c r="X23" i="2" s="1"/>
  <c r="V23" i="2"/>
  <c r="U23" i="2"/>
  <c r="T23" i="2"/>
  <c r="S23" i="2"/>
  <c r="W22" i="2"/>
  <c r="X22" i="2" s="1"/>
  <c r="V22" i="2"/>
  <c r="U22" i="2"/>
  <c r="T22" i="2"/>
  <c r="S22" i="2"/>
  <c r="W21" i="2"/>
  <c r="X21" i="2" s="1"/>
  <c r="V21" i="2"/>
  <c r="U21" i="2"/>
  <c r="T21" i="2"/>
  <c r="S21" i="2"/>
  <c r="W20" i="2"/>
  <c r="X20" i="2" s="1"/>
  <c r="V20" i="2"/>
  <c r="U20" i="2"/>
  <c r="T20" i="2"/>
  <c r="S20" i="2"/>
  <c r="W19" i="2"/>
  <c r="X19" i="2" s="1"/>
  <c r="V19" i="2"/>
  <c r="U19" i="2"/>
  <c r="T19" i="2"/>
  <c r="S19" i="2"/>
  <c r="W18" i="2"/>
  <c r="X18" i="2" s="1"/>
  <c r="V18" i="2"/>
  <c r="U18" i="2"/>
  <c r="T18" i="2"/>
  <c r="S18" i="2"/>
  <c r="W17" i="2"/>
  <c r="X17" i="2" s="1"/>
  <c r="V17" i="2"/>
  <c r="U17" i="2"/>
  <c r="T17" i="2"/>
  <c r="S17" i="2"/>
  <c r="W95" i="2" l="1"/>
  <c r="X95" i="2" s="1"/>
  <c r="W96" i="2"/>
  <c r="X96" i="2" s="1"/>
  <c r="W98" i="2"/>
  <c r="X98" i="2" s="1"/>
  <c r="W99" i="2"/>
  <c r="X99" i="2" s="1"/>
  <c r="W94" i="2"/>
  <c r="X94" i="2" s="1"/>
  <c r="W86" i="2"/>
  <c r="X86" i="2" s="1"/>
  <c r="W87" i="2"/>
  <c r="X87" i="2" s="1"/>
  <c r="W88" i="2"/>
  <c r="X88" i="2" s="1"/>
  <c r="W89" i="2"/>
  <c r="X89" i="2" s="1"/>
  <c r="W90" i="2"/>
  <c r="X90" i="2" s="1"/>
  <c r="W91" i="2"/>
  <c r="X91" i="2" s="1"/>
  <c r="W92" i="2"/>
  <c r="X92" i="2" s="1"/>
  <c r="W85" i="2"/>
  <c r="X85" i="2" s="1"/>
  <c r="L100" i="2"/>
  <c r="L101" i="2" s="1"/>
  <c r="J100" i="2"/>
  <c r="J101" i="2" s="1"/>
  <c r="W65" i="2"/>
  <c r="X65" i="2" s="1"/>
  <c r="W66" i="2"/>
  <c r="X66" i="2" s="1"/>
  <c r="W67" i="2"/>
  <c r="X67" i="2" s="1"/>
  <c r="W68" i="2"/>
  <c r="X68" i="2" s="1"/>
  <c r="W69" i="2"/>
  <c r="X69" i="2" s="1"/>
  <c r="W70" i="2"/>
  <c r="X70" i="2" s="1"/>
  <c r="W71" i="2"/>
  <c r="X71" i="2" s="1"/>
  <c r="W72" i="2"/>
  <c r="X72" i="2" s="1"/>
  <c r="W73" i="2"/>
  <c r="X73" i="2" s="1"/>
  <c r="W74" i="2"/>
  <c r="X74" i="2" s="1"/>
  <c r="W75" i="2"/>
  <c r="X75" i="2" s="1"/>
  <c r="W76" i="2"/>
  <c r="X76" i="2" s="1"/>
  <c r="W77" i="2"/>
  <c r="X77" i="2" s="1"/>
  <c r="W78" i="2"/>
  <c r="X78" i="2" s="1"/>
  <c r="W79" i="2"/>
  <c r="X79" i="2" s="1"/>
  <c r="W80" i="2"/>
  <c r="X80" i="2" s="1"/>
  <c r="W81" i="2"/>
  <c r="X81" i="2" s="1"/>
  <c r="W82" i="2"/>
  <c r="X82" i="2" s="1"/>
  <c r="W83" i="2"/>
  <c r="X83" i="2" s="1"/>
  <c r="W56" i="2"/>
  <c r="X56" i="2" s="1"/>
  <c r="W63" i="2"/>
  <c r="X63" i="2" s="1"/>
  <c r="W64" i="2"/>
  <c r="X64" i="2" s="1"/>
  <c r="W10" i="2"/>
  <c r="X10" i="2" s="1"/>
  <c r="W11" i="2"/>
  <c r="X11" i="2" s="1"/>
  <c r="W12" i="2"/>
  <c r="X12" i="2" s="1"/>
  <c r="W13" i="2"/>
  <c r="X13" i="2" s="1"/>
  <c r="W14" i="2"/>
  <c r="X14" i="2" s="1"/>
  <c r="W15" i="2"/>
  <c r="X15" i="2" s="1"/>
  <c r="W16" i="2"/>
  <c r="X16" i="2" s="1"/>
  <c r="W57" i="2"/>
  <c r="X57" i="2" s="1"/>
  <c r="W58" i="2"/>
  <c r="X58" i="2" s="1"/>
  <c r="W59" i="2"/>
  <c r="X59" i="2" s="1"/>
  <c r="W60" i="2"/>
  <c r="X60" i="2" s="1"/>
  <c r="W61" i="2"/>
  <c r="X61" i="2" s="1"/>
  <c r="W62" i="2"/>
  <c r="X62" i="2" s="1"/>
  <c r="X100" i="2" l="1"/>
  <c r="X54" i="2"/>
  <c r="S65" i="2"/>
  <c r="T65" i="2"/>
  <c r="U65" i="2"/>
  <c r="V65" i="2"/>
  <c r="S66" i="2"/>
  <c r="T66" i="2"/>
  <c r="U66" i="2"/>
  <c r="V66" i="2"/>
  <c r="S67" i="2"/>
  <c r="T67" i="2"/>
  <c r="U67" i="2"/>
  <c r="V67" i="2"/>
  <c r="S68" i="2"/>
  <c r="T68" i="2"/>
  <c r="U68" i="2"/>
  <c r="V68" i="2"/>
  <c r="S69" i="2"/>
  <c r="T69" i="2"/>
  <c r="U69" i="2"/>
  <c r="V69" i="2"/>
  <c r="S70" i="2"/>
  <c r="T70" i="2"/>
  <c r="U70" i="2"/>
  <c r="V70" i="2"/>
  <c r="S71" i="2"/>
  <c r="T71" i="2"/>
  <c r="U71" i="2"/>
  <c r="V71" i="2"/>
  <c r="S72" i="2"/>
  <c r="T72" i="2"/>
  <c r="U72" i="2"/>
  <c r="V72" i="2"/>
  <c r="S73" i="2"/>
  <c r="T73" i="2"/>
  <c r="U73" i="2"/>
  <c r="V73" i="2"/>
  <c r="S74" i="2"/>
  <c r="T74" i="2"/>
  <c r="U74" i="2"/>
  <c r="V74" i="2"/>
  <c r="S75" i="2"/>
  <c r="T75" i="2"/>
  <c r="U75" i="2"/>
  <c r="V75" i="2"/>
  <c r="S76" i="2"/>
  <c r="T76" i="2"/>
  <c r="U76" i="2"/>
  <c r="V76" i="2"/>
  <c r="S77" i="2"/>
  <c r="T77" i="2"/>
  <c r="U77" i="2"/>
  <c r="V77" i="2"/>
  <c r="S78" i="2"/>
  <c r="T78" i="2"/>
  <c r="U78" i="2"/>
  <c r="V78" i="2"/>
  <c r="S79" i="2"/>
  <c r="T79" i="2"/>
  <c r="U79" i="2"/>
  <c r="V79" i="2"/>
  <c r="S80" i="2"/>
  <c r="T80" i="2"/>
  <c r="U80" i="2"/>
  <c r="V80" i="2"/>
  <c r="S81" i="2"/>
  <c r="T81" i="2"/>
  <c r="U81" i="2"/>
  <c r="V81" i="2"/>
  <c r="S82" i="2"/>
  <c r="T82" i="2"/>
  <c r="U82" i="2"/>
  <c r="V82" i="2"/>
  <c r="S83" i="2"/>
  <c r="T83" i="2"/>
  <c r="U83" i="2"/>
  <c r="V83" i="2"/>
  <c r="X101" i="2" l="1"/>
  <c r="V16" i="2"/>
  <c r="U16" i="2"/>
  <c r="T16" i="2"/>
  <c r="S16" i="2"/>
  <c r="V15" i="2"/>
  <c r="U15" i="2"/>
  <c r="T15" i="2"/>
  <c r="S15" i="2"/>
  <c r="V14" i="2"/>
  <c r="U14" i="2"/>
  <c r="T14" i="2"/>
  <c r="S14" i="2"/>
  <c r="V13" i="2"/>
  <c r="U13" i="2"/>
  <c r="T13" i="2"/>
  <c r="S13" i="2"/>
  <c r="V12" i="2"/>
  <c r="U12" i="2"/>
  <c r="T12" i="2"/>
  <c r="S12" i="2"/>
  <c r="V11" i="2"/>
  <c r="U11" i="2"/>
  <c r="T11" i="2"/>
  <c r="S11" i="2"/>
  <c r="V10" i="2"/>
  <c r="U10" i="2"/>
  <c r="T10" i="2"/>
  <c r="S10" i="2"/>
  <c r="V63" i="2" l="1"/>
  <c r="U63" i="2"/>
  <c r="T63" i="2"/>
  <c r="S63" i="2"/>
  <c r="V62" i="2"/>
  <c r="U62" i="2"/>
  <c r="T62" i="2"/>
  <c r="S62" i="2"/>
  <c r="V61" i="2"/>
  <c r="U61" i="2"/>
  <c r="T61" i="2"/>
  <c r="S61" i="2"/>
  <c r="V60" i="2"/>
  <c r="U60" i="2"/>
  <c r="T60" i="2"/>
  <c r="S60" i="2"/>
  <c r="V59" i="2"/>
  <c r="U59" i="2"/>
  <c r="T59" i="2"/>
  <c r="S59" i="2"/>
  <c r="V58" i="2"/>
  <c r="U58" i="2"/>
  <c r="T58" i="2"/>
  <c r="S58" i="2"/>
  <c r="V57" i="2"/>
  <c r="U57" i="2"/>
  <c r="T57" i="2"/>
  <c r="S57" i="2"/>
  <c r="G18" i="5" l="1"/>
  <c r="F18" i="5"/>
  <c r="E18" i="5"/>
  <c r="D18" i="5"/>
  <c r="U86" i="2"/>
  <c r="V86" i="2"/>
  <c r="T86" i="2"/>
  <c r="S64" i="2"/>
  <c r="T64" i="2"/>
  <c r="U64" i="2"/>
  <c r="V64" i="2"/>
  <c r="S56" i="2"/>
  <c r="T56" i="2"/>
  <c r="U56" i="2"/>
  <c r="V56" i="2"/>
  <c r="S85" i="2"/>
  <c r="T85" i="2"/>
  <c r="U85" i="2"/>
  <c r="V85" i="2"/>
  <c r="S86" i="2"/>
  <c r="S87" i="2"/>
  <c r="T87" i="2"/>
  <c r="U87" i="2"/>
  <c r="V87" i="2"/>
  <c r="S88" i="2"/>
  <c r="T88" i="2"/>
  <c r="U88" i="2"/>
  <c r="V88" i="2"/>
  <c r="S89" i="2"/>
  <c r="T89" i="2"/>
  <c r="U89" i="2"/>
  <c r="V89" i="2"/>
  <c r="S90" i="2"/>
  <c r="T90" i="2"/>
  <c r="U90" i="2"/>
  <c r="V90" i="2"/>
  <c r="S91" i="2"/>
  <c r="T91" i="2"/>
  <c r="U91" i="2"/>
  <c r="V91" i="2"/>
  <c r="S92" i="2"/>
  <c r="T92" i="2"/>
  <c r="U92" i="2"/>
  <c r="V92" i="2"/>
  <c r="S94" i="2"/>
  <c r="T94" i="2"/>
  <c r="U94" i="2"/>
  <c r="V94" i="2"/>
  <c r="S95" i="2"/>
  <c r="T95" i="2"/>
  <c r="U95" i="2"/>
  <c r="V95" i="2"/>
  <c r="S96" i="2"/>
  <c r="T96" i="2"/>
  <c r="U96" i="2"/>
  <c r="V96" i="2"/>
  <c r="S98" i="2"/>
  <c r="T98" i="2"/>
  <c r="U98" i="2"/>
  <c r="V98" i="2"/>
  <c r="S99" i="2"/>
  <c r="T99" i="2"/>
  <c r="U99" i="2"/>
  <c r="V99" i="2"/>
  <c r="V101" i="2" l="1"/>
  <c r="V102" i="2" s="1"/>
  <c r="S101" i="2"/>
  <c r="S102" i="2" s="1"/>
  <c r="G21" i="5"/>
  <c r="E20" i="5" l="1"/>
  <c r="E21" i="5" s="1"/>
  <c r="F20" i="5"/>
  <c r="F21" i="5" s="1"/>
  <c r="D20" i="5"/>
  <c r="D21" i="5" s="1"/>
  <c r="N101" i="2"/>
  <c r="P101" i="2"/>
  <c r="T101" i="2"/>
  <c r="T102" i="2" s="1"/>
  <c r="U101" i="2"/>
  <c r="U10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H8" authorId="0" shapeId="0" xr:uid="{00000000-0006-0000-0100-000001000000}">
      <text>
        <r>
          <rPr>
            <b/>
            <sz val="8"/>
            <color indexed="81"/>
            <rFont val="Tahoma"/>
            <family val="2"/>
          </rPr>
          <t>Entity (Department/ Unit) that identified the requirement and that will be responsible for its evaluation.</t>
        </r>
      </text>
    </comment>
    <comment ref="J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1" shapeId="0" xr:uid="{00000000-0006-0000-0100-000003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N8" authorId="1" shapeId="0" xr:uid="{00000000-0006-0000-0100-000004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<sst xmlns="http://schemas.openxmlformats.org/spreadsheetml/2006/main" count="330" uniqueCount="172">
  <si>
    <t>5      : Partially compliant</t>
  </si>
  <si>
    <t>10    : Fully compliant</t>
  </si>
  <si>
    <t xml:space="preserve">K     : Disqualification 
</t>
  </si>
  <si>
    <t>Weight</t>
  </si>
  <si>
    <t>Responsible Entity</t>
  </si>
  <si>
    <t xml:space="preserve">Reference Number </t>
  </si>
  <si>
    <t>Owner</t>
  </si>
  <si>
    <t xml:space="preserve">Revision Code </t>
  </si>
  <si>
    <t>Implementation Date</t>
  </si>
  <si>
    <t>Grade of Compliance range from 0 to 15 with a step of 1 unit:</t>
  </si>
  <si>
    <t>0      : Not compliant</t>
  </si>
  <si>
    <t>15    : Compliant with additional value, not initially included in the requirements</t>
  </si>
  <si>
    <t>Article (Part Number)</t>
  </si>
  <si>
    <t>Killing Criteria</t>
  </si>
  <si>
    <t>k</t>
  </si>
  <si>
    <t>Total Weight</t>
  </si>
  <si>
    <t>Qty</t>
  </si>
  <si>
    <t>Total Price</t>
  </si>
  <si>
    <t xml:space="preserve">Discount </t>
  </si>
  <si>
    <t>Grand Total (Exd VAT)</t>
  </si>
  <si>
    <t>Final Score</t>
  </si>
  <si>
    <t>Bidder1
SCORE</t>
  </si>
  <si>
    <t>Bidder2
 SCORE</t>
  </si>
  <si>
    <t>Bidder3
SCORE</t>
  </si>
  <si>
    <t>Bidder4
SCORE</t>
  </si>
  <si>
    <t>Bidder1
Final</t>
  </si>
  <si>
    <t>Bidder2
Final</t>
  </si>
  <si>
    <t>Bidder3
Final</t>
  </si>
  <si>
    <t>Bidder4
Final</t>
  </si>
  <si>
    <t>Comments Bidder4</t>
  </si>
  <si>
    <t>Bidder4</t>
  </si>
  <si>
    <t>Comments
Bidder3</t>
  </si>
  <si>
    <t>Bidder3</t>
  </si>
  <si>
    <t>Comments
Bidder2</t>
  </si>
  <si>
    <t>Bidder2</t>
  </si>
  <si>
    <t>Comments
Bidder1</t>
  </si>
  <si>
    <t>Bidder1</t>
  </si>
  <si>
    <t>Model Number</t>
  </si>
  <si>
    <t>C9200-24P-E with 4x 10G module (Stackable)</t>
  </si>
  <si>
    <t>C9200-24T-E with 4x 10G module (Stackable)</t>
  </si>
  <si>
    <t>C9200-48P-E with 4x 10G module (Stackable) </t>
  </si>
  <si>
    <t>C9300-24S-E with 8x 10G module (Stackable) </t>
  </si>
  <si>
    <t>C8300-1N1S-4T2X</t>
  </si>
  <si>
    <t>C9300-24P-E with 8x 10G module (Stackable) </t>
  </si>
  <si>
    <t>Hardware replacement and configuration within 4 hours, to be performed by the bidder's team</t>
  </si>
  <si>
    <t xml:space="preserve">Stacking cables shall be provided </t>
  </si>
  <si>
    <t>Bidder shall include in his offer the installation and cabling in the designated racks as well as the appliances‘ configuration and commissioning</t>
  </si>
  <si>
    <t>The Bidder shall consider within the proposed scope full project‘s documentation and which shall be provided upon project’s launch, including by not limited to:</t>
  </si>
  <si>
    <t xml:space="preserve">  i. HLD and LLD</t>
  </si>
  <si>
    <t xml:space="preserve">  ii. Project Plan</t>
  </si>
  <si>
    <t xml:space="preserve">  iii. Site preparation document</t>
  </si>
  <si>
    <t xml:space="preserve">  iv. Handover document</t>
  </si>
  <si>
    <t>Support (H/W and S/W) shall are completely free of charge for 3 years for any purchased equipment, the starting point for this support will be issuing the Final Acceptance certificate by MIC1</t>
  </si>
  <si>
    <t xml:space="preserve"> I T-ITI-IIO</t>
  </si>
  <si>
    <t>If during problem resolution on supported systems it is determined that the problem lies within another vendor's product, supplier shall assist MIC1, in case needed, in forwarding the problem to that vendor, provided that the Customer has a valid support agreement with the vendor.</t>
  </si>
  <si>
    <t>Changes impacting the live environment shall be done outside working hours. The deployment of equipment covered in the present RFT shall be done outside working hours and during low usage (starting midnight, weekends, holidays). No additional fees shall be charged for such interventions</t>
  </si>
  <si>
    <t>Supplier shall submit proof that he is a Cisco Gold partner and entitled/authorized by the vendor to supply, install, and maintain CISCO equipment on the Lebanese territory</t>
  </si>
  <si>
    <t>The selected Bidder shall not subcontract or permit anyone other than its personnel to perform any of the work, service or other performance required of the vendor under the contract without the prior written consent of alfa/MIC1</t>
  </si>
  <si>
    <t>Equipment should have the latest stable security OS version installed. The OS version should be bug free and free of any known / announced vulnerability</t>
  </si>
  <si>
    <t>Equipment should support the latest protocols for metrics and configuration</t>
  </si>
  <si>
    <t>Equipment should support Radius and TACACS+. The bidder will be responsible for the integration with the centralized AAA solution installed at MIC1</t>
  </si>
  <si>
    <t>Equipment management should be out of band and using a secured protocol such as SSH or HTTPS (telnet and HTTP are not allowed)</t>
  </si>
  <si>
    <t>IPv6 full support</t>
  </si>
  <si>
    <t>SNMP v2 &amp; v3 support. Bidder shall provide any missing MIB for the integration with MIC1 Solarwinds centralized monitoring system.</t>
  </si>
  <si>
    <t xml:space="preserve">Equipment should be compatible with any third party configuration and optimization tools </t>
  </si>
  <si>
    <t>The Bidder shall commit to refrain from offering any product / equipment which can cause security threat or information leakage that jeopardizes MIC1 network security. (K)</t>
  </si>
  <si>
    <t>The Bidder shall accept that MIC1 runs a vulnerability scan on the proposed solution prior to issuing the acceptance and in case any vulnerability is found, the Bidder undertakes to take the necessary actions to remedy such vulnerability within 7 days from its notification. (K)</t>
  </si>
  <si>
    <t xml:space="preserve">The Bidder shall mention the security standards adopted/followed in designing the proposed solution. </t>
  </si>
  <si>
    <t xml:space="preserve">The Bidder should specify if it has acquired the ISO27001 certification or any other equivalent </t>
  </si>
  <si>
    <t>The Bidder should submit with the offer a copy of security certification</t>
  </si>
  <si>
    <t xml:space="preserve">The Bidder shall harden the appliances before being put it production, and describe hardening aspects applied </t>
  </si>
  <si>
    <t>The Bidder shall change default errors / messages and configuration.</t>
  </si>
  <si>
    <t xml:space="preserve"> I T-ITI-SI</t>
  </si>
  <si>
    <t xml:space="preserve">The Bidder should commit to improve solution / systems information security weaknesses whenever needed or highlighted by MIC1 information security team. </t>
  </si>
  <si>
    <t xml:space="preserve">Bidder shall include in his offer the necessary transfer of knowledge sessions to enable the IT engineers perform the needed support, operation and  maintenance of the appliance. </t>
  </si>
  <si>
    <t xml:space="preserve">It shall be possible to open unlimited number of support cases with Cisco and local partner </t>
  </si>
  <si>
    <t>Bidder should specify the delivery time line of the proposed equipment.</t>
  </si>
  <si>
    <t>Additional cost or delay due to any missing equipment, accessories, or software needed for the proper operation of the proposed material and which was not taken into account in the offered BOM will be borne by the Bidder</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</si>
  <si>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</si>
  <si>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previous experience with bidder (support and after sales services delivered , accuracy of eqt delivered as per order, speed of response to alfa requests , seriousness and professionalism in the proposals  expertise of his team, respects deadlines ….</t>
  </si>
  <si>
    <t>General Requirements</t>
  </si>
  <si>
    <t>In case of delay in delivery a penalty of 1% per day of delay shall be deducted from total amount of the PO for a maximum of 10%</t>
  </si>
  <si>
    <t>Supplier shall ensure in his local stock all the needed spares related to the systems covered under this RFP. The needed spares shall be delivered on site within 4 hours.</t>
  </si>
  <si>
    <t xml:space="preserve"> Failure to deliver the needed spares on site within the set SLAs would result in applying a penalty of 1% of the total PO amount, per occurrence. Bidder shall pay this penalty once MIC1 notifies the awarded supplier about the breach. </t>
  </si>
  <si>
    <t xml:space="preserve">Implementation and Support  </t>
  </si>
  <si>
    <t xml:space="preserve">Information Security </t>
  </si>
  <si>
    <t>Description</t>
  </si>
  <si>
    <t>Product</t>
  </si>
  <si>
    <t>Services</t>
  </si>
  <si>
    <t>CAB-TA-EU</t>
  </si>
  <si>
    <t>NETWORK-PNP-LIC</t>
  </si>
  <si>
    <t>Europe AC Type A Power Cable</t>
  </si>
  <si>
    <t>Network Plug-n-Play Connect for zero-touch device deployment</t>
  </si>
  <si>
    <t>2</t>
  </si>
  <si>
    <t>C9800-L-C-K9</t>
  </si>
  <si>
    <t>SC9800LK9-173</t>
  </si>
  <si>
    <t>C9800L-RMNT</t>
  </si>
  <si>
    <t>C9800-AC-110W</t>
  </si>
  <si>
    <t>CAB-AC-C5-EUR</t>
  </si>
  <si>
    <t>CON-SNT-C9800LCL</t>
  </si>
  <si>
    <t>Cisco Catalyst 9800-L Wireless Controller_Copper Uplink</t>
  </si>
  <si>
    <t>Cisco Catalyst 9800-L Wireless Controller</t>
  </si>
  <si>
    <t>C9800 Wireless Controller Rack Mount Tray</t>
  </si>
  <si>
    <t>Cisco Catalyst 9800 L Wireless Controller Power Supply</t>
  </si>
  <si>
    <t>AC Power Cord, Type C5, Europe</t>
  </si>
  <si>
    <t>SNTC-8X5XNBD Cisco Catalyst 9800-L Wireless Controlle</t>
  </si>
  <si>
    <t>Max Score</t>
  </si>
  <si>
    <t>Total Max Score</t>
  </si>
  <si>
    <t>Percentage over 50%</t>
  </si>
  <si>
    <t xml:space="preserve">k </t>
  </si>
  <si>
    <t>QTY</t>
  </si>
  <si>
    <t>Bidder shall provide offers for the requested appliances along with the related installation, configuration, with 3 years 24x7  Cisco support and local onsite engineering support to perform any type of configuration and reconfiguration on the devices</t>
  </si>
  <si>
    <t>The requested appliances will replace EoL devices; Therefore, the bidders team shall perform the swap and make sure to deploy the same configuration on the new appliances while suggesting and implementing enhancements,  especially security related ones.</t>
  </si>
  <si>
    <t>End of sales of the proposed equipment shall be at least 1 year from the Closing Date of this RFP . If by the time the PO is issued by MIC1 the proposed appliances have reached end of sales, then the Bidder shall offer the next generation equipment with equivalent or better specifications at no extra cost for MIC1</t>
  </si>
  <si>
    <t>N9K-C9364C</t>
  </si>
  <si>
    <t>MODE-ACI-SPINE</t>
  </si>
  <si>
    <t>NXK-AF-PI</t>
  </si>
  <si>
    <t>ACI64-N9KDK9-16.0</t>
  </si>
  <si>
    <t>N9K-C9300-RMK</t>
  </si>
  <si>
    <t>N9K-C9300-ACK</t>
  </si>
  <si>
    <t>NXA-PAC-1200W-PI</t>
  </si>
  <si>
    <t>CAB-9K10A-EU</t>
  </si>
  <si>
    <t>NXA-FAN-160CFM-PI</t>
  </si>
  <si>
    <t>C1-SUBS-OPTOUT</t>
  </si>
  <si>
    <t>Nexus 9K ACI &amp; NX-OS Spine, 64p 40/100G QSFP28</t>
  </si>
  <si>
    <t>Mode selection between ACI and NXOS</t>
  </si>
  <si>
    <t>Dummy PID for Airflow Selection Port-side Intake</t>
  </si>
  <si>
    <t>Nexus 9500 or 9300 ACI Base Software NX-OS Rel 16.0 64bit</t>
  </si>
  <si>
    <t>Nexus 9K Fixed Rack Mount Kit</t>
  </si>
  <si>
    <t>Nexus 9K Fixed Accessory Kit</t>
  </si>
  <si>
    <t>Nexus NEBs AC 1200W PSU -  Port Side Intake</t>
  </si>
  <si>
    <t>Power Cord, 250VAC 10A CEE 7/7 Plug, EU</t>
  </si>
  <si>
    <t>Nexus Fan, 160CFM, port side intake airflow</t>
  </si>
  <si>
    <t>OPT OUT FOR "Default" DCN Subscription Selection</t>
  </si>
  <si>
    <t>N9K-C93180YC-FX3</t>
  </si>
  <si>
    <t>Nexus 9300 48p 1/10/25G, 6p 40/100G, MACsec,SyncE</t>
  </si>
  <si>
    <t>MODE-ACI-LEAF</t>
  </si>
  <si>
    <t>ACI-N9KDK9-16.0</t>
  </si>
  <si>
    <t>Nexus 9500 or 9300 ACI Base Software NX-OS Rel 16.0</t>
  </si>
  <si>
    <t>NXK-ACC-KIT-1RU</t>
  </si>
  <si>
    <t>Nexus 3K/9K Fixed Accessory Kit,  1RU front and rear removal</t>
  </si>
  <si>
    <t>NXA-FAN-35CFM-PI</t>
  </si>
  <si>
    <t>Nexus Fan, 35CFM, port side intake airflow</t>
  </si>
  <si>
    <t>NXA-PAC-650W-PI</t>
  </si>
  <si>
    <t>Nexus NEBs AC 650W PSU -  Port Side Intake</t>
  </si>
  <si>
    <t>NXK-MEM-16GB</t>
  </si>
  <si>
    <t>Additional memory of 16GB for Nexus Switches</t>
  </si>
  <si>
    <t>ACI-AD-XF</t>
  </si>
  <si>
    <t>DCN Advantage SW license for a 10G+ Nexus 9K Leaf</t>
  </si>
  <si>
    <t>N9K-C93108TC-FX3P</t>
  </si>
  <si>
    <t>Nexus 9300 48x 100M/1/2.5/5/10GT, 6x 100G Switch</t>
  </si>
  <si>
    <t>NXA-PAC-1100W-PI</t>
  </si>
  <si>
    <t>Nexus PoE AC 1100W PSU -  Port Side Intake</t>
  </si>
  <si>
    <t>CON-PSUP-N9364C</t>
  </si>
  <si>
    <t>PRTNR SUP 24X7X4 Nexus 9K ACI  NX-OS Spine, 64p 40 100G</t>
  </si>
  <si>
    <t>CON-PSUP-N9KC93X3</t>
  </si>
  <si>
    <t>PRTNR SUP 24X7X4 Nexus 9300 48p 1/10/25G, 6p 40/100G, MAC</t>
  </si>
  <si>
    <t>CON-PSBU-ACIADXF</t>
  </si>
  <si>
    <t>PSS SWSS UPGRADES DCN Advantage SW license for a 10/25/40G</t>
  </si>
  <si>
    <t>CON-PSUP-N9KC931</t>
  </si>
  <si>
    <t>PRTNR SUP 24X7X4 48x 100M/1/2.5/5/10GT 6x 100G</t>
  </si>
  <si>
    <t xml:space="preserve">Bidder shall include in his offer  support and engineering services for  the re-deployment in different site, configuration changes, enabling new features, implementing latest firmware and security patches, troubleshooting and problem solving, security hardening </t>
  </si>
  <si>
    <t xml:space="preserve">Implementation and support services shall be performed by vendor certified engineers and that have had a proven experience on the systems covered under this RFT- CV of technical  team who will be involved in the  execution of the project should be shared with MIC1 – Bidder shall have at least 2 CCIE certified engineers with specialization on ACI/datacenter Cisco technology- It is not accepted to share CV of engineers and have other team members execute the project as this can result in project cancellation. </t>
  </si>
  <si>
    <t>10..5</t>
  </si>
  <si>
    <t>Support</t>
  </si>
  <si>
    <t>Technical scoring/ 40</t>
  </si>
  <si>
    <t xml:space="preserve">Commercial scoring /60 </t>
  </si>
  <si>
    <t>Killer points, if not compliant, will lead to supplier disqualification</t>
  </si>
  <si>
    <t>Technical</t>
  </si>
  <si>
    <t>Commercial</t>
  </si>
  <si>
    <t>Project Name:  Cisco EoL Devices Replacement</t>
  </si>
  <si>
    <t>RFT Scoring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</si>
</sst>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00_);[Red]\(&quot;$&quot;#,##0.00\)"/>
    <numFmt numFmtId="165" formatCode="_(&quot;$&quot;* #,##0.00_);_(&quot;$&quot;* \(#,##0.00\);_(&quot;$&quot;* &quot;-&quot;??_);_(@_)"/>
    <numFmt numFmtId="166" formatCode="_(* #,##0.00_);_(* \(#,##0.00\);_(* &quot;-&quot;??_);_(@_)"/>
    <numFmt numFmtId="167" formatCode="_-* #,##0.00\ _k_r_-;\-* #,##0.00\ _k_r_-;_-* &quot;-&quot;??\ _k_r_-;_-@_-"/>
    <numFmt numFmtId="168" formatCode="_-* #,##0.00\ [$€-1]_-;\-* #,##0.00\ [$€-1]_-;_-* &quot;-&quot;??\ [$€-1]_-"/>
    <numFmt numFmtId="169" formatCode="#,###,##0"/>
    <numFmt numFmtId="170" formatCode="#,##0.000000"/>
    <numFmt numFmtId="171" formatCode="#,###,###,##0"/>
    <numFmt numFmtId="172" formatCode="0.0%"/>
  </numFmts>
  <fonts count="39">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b/>
      <sz val="12"/>
      <name val="Times New Roman"/>
      <family val="1"/>
    </font>
    <font>
      <b/>
      <sz val="18"/>
      <name val="Arial"/>
      <family val="2"/>
    </font>
    <font>
      <sz val="12"/>
      <name val="FrutigerNext LT Regular"/>
      <family val="2"/>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8"/>
      <name val="Calibri"/>
      <family val="2"/>
    </font>
    <font>
      <sz val="8"/>
      <name val="Calibri"/>
      <family val="2"/>
    </font>
    <font>
      <sz val="8"/>
      <color rgb="FF000000"/>
      <name val="Calibri"/>
      <family val="2"/>
    </font>
    <font>
      <sz val="8"/>
      <color theme="1"/>
      <name val="Calibri"/>
      <family val="2"/>
    </font>
    <font>
      <b/>
      <sz val="9"/>
      <color theme="0"/>
      <name val="Calibri"/>
      <family val="2"/>
    </font>
    <font>
      <b/>
      <sz val="8"/>
      <color rgb="FFFF0000"/>
      <name val="Calibri"/>
      <family val="2"/>
    </font>
    <font>
      <sz val="8"/>
      <name val="Arial"/>
      <family val="2"/>
    </font>
    <font>
      <b/>
      <sz val="11"/>
      <color theme="0"/>
      <name val="Arial"/>
      <family val="2"/>
    </font>
    <font>
      <sz val="11"/>
      <color theme="0"/>
      <name val="Arial"/>
      <family val="2"/>
    </font>
    <font>
      <b/>
      <sz val="12"/>
      <name val="Segoe UI"/>
      <family val="2"/>
    </font>
    <font>
      <sz val="12"/>
      <name val="Segoe UI"/>
      <family val="2"/>
    </font>
    <font>
      <sz val="10"/>
      <name val="Segoe UI"/>
      <family val="2"/>
    </font>
    <font>
      <b/>
      <sz val="10"/>
      <name val="Segoe UI"/>
      <family val="2"/>
    </font>
    <font>
      <sz val="11"/>
      <name val="Segoe UI"/>
      <family val="2"/>
    </font>
    <font>
      <b/>
      <sz val="11"/>
      <name val="Segoe UI"/>
      <family val="2"/>
    </font>
    <font>
      <b/>
      <sz val="12"/>
      <color theme="0"/>
      <name val="Segoe UI"/>
      <family val="2"/>
    </font>
    <font>
      <sz val="12"/>
      <color theme="0"/>
      <name val="Segoe UI"/>
      <family val="2"/>
    </font>
    <font>
      <b/>
      <sz val="12"/>
      <name val="Arial"/>
      <family val="2"/>
    </font>
    <font>
      <b/>
      <sz val="11"/>
      <color rgb="FFFF0000"/>
      <name val="Arial"/>
      <family val="2"/>
    </font>
    <font>
      <b/>
      <sz val="11"/>
      <name val="Arial"/>
      <family val="2"/>
    </font>
    <font>
      <i/>
      <sz val="12"/>
      <color rgb="FFFF0000"/>
      <name val="Segoe UI"/>
      <family val="2"/>
    </font>
    <font>
      <b/>
      <sz val="10"/>
      <name val="Cambria"/>
      <family val="1"/>
    </font>
    <font>
      <b/>
      <sz val="11"/>
      <name val="Cambria"/>
      <family val="1"/>
    </font>
  </fonts>
  <fills count="17">
    <fill>
      <patternFill patternType="none"/>
    </fill>
    <fill>
      <patternFill patternType="gray125"/>
    </fill>
    <fill>
      <patternFill patternType="solid">
        <fgColor indexed="43"/>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rgb="FFFF9933"/>
        <bgColor indexed="64"/>
      </patternFill>
    </fill>
    <fill>
      <patternFill patternType="solid">
        <fgColor rgb="FFFFFFFF"/>
        <bgColor indexed="64"/>
      </patternFill>
    </fill>
    <fill>
      <patternFill patternType="solid">
        <fgColor rgb="FFFFFFCC"/>
        <bgColor indexed="64"/>
      </patternFill>
    </fill>
    <fill>
      <patternFill patternType="solid">
        <fgColor theme="0" tint="-0.499984740745262"/>
        <bgColor indexed="64"/>
      </patternFill>
    </fill>
    <fill>
      <patternFill patternType="solid">
        <fgColor theme="9"/>
        <bgColor indexed="64"/>
      </patternFill>
    </fill>
    <fill>
      <patternFill patternType="solid">
        <fgColor theme="6"/>
        <bgColor indexed="64"/>
      </patternFill>
    </fill>
    <fill>
      <patternFill patternType="solid">
        <fgColor theme="3" tint="0.79998168889431442"/>
        <bgColor indexed="64"/>
      </patternFill>
    </fill>
    <fill>
      <patternFill patternType="solid">
        <fgColor rgb="FFFFFF66"/>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rgb="FF0000FF"/>
      </right>
      <top style="medium">
        <color indexed="64"/>
      </top>
      <bottom style="medium">
        <color indexed="64"/>
      </bottom>
      <diagonal/>
    </border>
    <border>
      <left style="medium">
        <color rgb="FF0000FF"/>
      </left>
      <right style="medium">
        <color rgb="FF0000FF"/>
      </right>
      <top style="medium">
        <color indexed="64"/>
      </top>
      <bottom style="medium">
        <color indexed="64"/>
      </bottom>
      <diagonal/>
    </border>
    <border>
      <left style="medium">
        <color rgb="FF0000FF"/>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s>
  <cellStyleXfs count="67">
    <xf numFmtId="0" fontId="0" fillId="0" borderId="0"/>
    <xf numFmtId="0" fontId="4" fillId="0" borderId="0"/>
    <xf numFmtId="0" fontId="10" fillId="0" borderId="0">
      <alignment vertical="center"/>
    </xf>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167" fontId="4"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168" fontId="4" fillId="0" borderId="0" applyFont="0" applyFill="0" applyBorder="0" applyAlignment="0" applyProtection="0"/>
    <xf numFmtId="0" fontId="12" fillId="0" borderId="0"/>
    <xf numFmtId="0" fontId="4" fillId="0" borderId="0"/>
    <xf numFmtId="0" fontId="4" fillId="0" borderId="0"/>
    <xf numFmtId="0" fontId="4" fillId="0" borderId="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0" fontId="13" fillId="0" borderId="0"/>
    <xf numFmtId="49" fontId="14" fillId="0" borderId="30" applyFill="0" applyBorder="0">
      <alignment wrapText="1"/>
    </xf>
    <xf numFmtId="169" fontId="15" fillId="0" borderId="0" applyFill="0" applyBorder="0"/>
    <xf numFmtId="0" fontId="6" fillId="6" borderId="0" applyFill="0" applyBorder="0"/>
    <xf numFmtId="14" fontId="6" fillId="7" borderId="0" applyFill="0" applyBorder="0"/>
    <xf numFmtId="10" fontId="6" fillId="0" borderId="0" applyFill="0" applyBorder="0"/>
    <xf numFmtId="0" fontId="6" fillId="0" borderId="0" applyFill="0" applyBorder="0"/>
    <xf numFmtId="0" fontId="6" fillId="0" borderId="0" applyFill="0" applyBorder="0"/>
    <xf numFmtId="0" fontId="14" fillId="6" borderId="0" applyFill="0" applyBorder="0"/>
    <xf numFmtId="0" fontId="14" fillId="6" borderId="0" applyFill="0" applyBorder="0">
      <alignment horizontal="center"/>
    </xf>
    <xf numFmtId="10" fontId="15" fillId="8" borderId="0" applyFill="0" applyBorder="0"/>
    <xf numFmtId="49" fontId="6" fillId="6" borderId="0" applyFill="0" applyBorder="0"/>
    <xf numFmtId="0" fontId="6" fillId="6" borderId="0" applyFill="0" applyBorder="0"/>
    <xf numFmtId="0" fontId="6" fillId="7" borderId="0" applyFill="0" applyBorder="0"/>
    <xf numFmtId="170" fontId="14" fillId="6" borderId="0" applyFill="0" applyBorder="0"/>
    <xf numFmtId="14" fontId="6" fillId="7" borderId="0" applyFill="0" applyBorder="0"/>
    <xf numFmtId="0" fontId="6" fillId="7" borderId="0" applyFont="0" applyBorder="0"/>
    <xf numFmtId="14" fontId="6" fillId="6" borderId="0" applyFill="0" applyBorder="0"/>
    <xf numFmtId="10" fontId="6" fillId="6" borderId="0" applyFill="0" applyBorder="0"/>
    <xf numFmtId="0" fontId="6" fillId="0" borderId="0" applyFill="0" applyBorder="0"/>
    <xf numFmtId="0" fontId="6" fillId="6" borderId="0" applyFill="0" applyBorder="0">
      <alignment horizontal="left" indent="3"/>
    </xf>
    <xf numFmtId="0" fontId="6" fillId="6" borderId="0" applyFill="0" applyBorder="0"/>
    <xf numFmtId="0" fontId="6" fillId="6" borderId="0" applyFill="0" applyBorder="0"/>
    <xf numFmtId="0" fontId="6" fillId="6" borderId="0" applyFill="0" applyBorder="0"/>
    <xf numFmtId="0" fontId="6" fillId="8" borderId="0" applyFill="0" applyBorder="0"/>
    <xf numFmtId="14" fontId="6" fillId="6" borderId="0" applyFill="0" applyBorder="0"/>
    <xf numFmtId="0" fontId="6" fillId="6" borderId="0" applyFill="0" applyBorder="0"/>
    <xf numFmtId="0" fontId="6" fillId="0" borderId="0" applyFill="0" applyBorder="0"/>
    <xf numFmtId="169" fontId="15" fillId="0" borderId="0" applyFill="0" applyBorder="0"/>
    <xf numFmtId="169" fontId="6" fillId="0" borderId="0" applyFill="0" applyBorder="0"/>
    <xf numFmtId="169" fontId="15" fillId="6" borderId="0" applyFill="0" applyBorder="0"/>
    <xf numFmtId="171" fontId="6" fillId="6" borderId="0" applyFill="0" applyBorder="0"/>
    <xf numFmtId="169" fontId="6" fillId="8" borderId="0" applyFill="0" applyBorder="0"/>
    <xf numFmtId="169" fontId="6" fillId="6" borderId="0" applyFill="0" applyBorder="0"/>
    <xf numFmtId="169" fontId="6" fillId="6" borderId="0" applyFill="0" applyBorder="0"/>
    <xf numFmtId="171" fontId="15" fillId="6" borderId="0" applyFill="0" applyBorder="0"/>
    <xf numFmtId="171" fontId="6" fillId="6" borderId="0" applyFill="0" applyBorder="0">
      <alignment horizontal="right"/>
    </xf>
    <xf numFmtId="169" fontId="6" fillId="0" borderId="0" applyFill="0" applyBorder="0"/>
    <xf numFmtId="171" fontId="6" fillId="6" borderId="0" applyFill="0" applyBorder="0">
      <alignment horizontal="right"/>
    </xf>
    <xf numFmtId="169" fontId="14" fillId="0" borderId="0" applyFill="0" applyBorder="0"/>
    <xf numFmtId="169" fontId="6" fillId="0" borderId="0" applyFill="0" applyBorder="0"/>
    <xf numFmtId="169" fontId="14" fillId="0" borderId="0" applyFill="0" applyBorder="0"/>
    <xf numFmtId="0" fontId="1" fillId="0" borderId="0"/>
  </cellStyleXfs>
  <cellXfs count="266">
    <xf numFmtId="0" fontId="0" fillId="0" borderId="0" xfId="0"/>
    <xf numFmtId="0" fontId="4" fillId="0" borderId="12" xfId="0" applyFont="1" applyBorder="1" applyAlignment="1">
      <alignment wrapText="1"/>
    </xf>
    <xf numFmtId="0" fontId="4" fillId="0" borderId="3" xfId="0" applyFont="1" applyBorder="1" applyAlignment="1">
      <alignment wrapText="1"/>
    </xf>
    <xf numFmtId="49" fontId="4" fillId="0" borderId="3" xfId="0" applyNumberFormat="1" applyFont="1" applyBorder="1" applyAlignment="1">
      <alignment horizontal="center" wrapText="1"/>
    </xf>
    <xf numFmtId="0" fontId="4" fillId="0" borderId="6" xfId="0" applyFont="1" applyBorder="1" applyAlignment="1">
      <alignment wrapText="1"/>
    </xf>
    <xf numFmtId="0" fontId="5" fillId="0" borderId="0" xfId="0" applyFont="1"/>
    <xf numFmtId="0" fontId="17" fillId="0" borderId="24" xfId="0" applyFont="1" applyBorder="1" applyAlignment="1">
      <alignment horizontal="center" vertical="center"/>
    </xf>
    <xf numFmtId="0" fontId="17" fillId="0" borderId="43" xfId="0" applyFont="1" applyBorder="1" applyAlignment="1">
      <alignment horizontal="center" vertical="center"/>
    </xf>
    <xf numFmtId="0" fontId="17" fillId="0" borderId="18" xfId="0" applyFont="1" applyBorder="1" applyAlignment="1">
      <alignment horizontal="center" vertical="center"/>
    </xf>
    <xf numFmtId="1" fontId="17" fillId="0" borderId="28" xfId="0" applyNumberFormat="1" applyFont="1" applyBorder="1" applyAlignment="1">
      <alignment horizontal="center" vertical="center"/>
    </xf>
    <xf numFmtId="1" fontId="17" fillId="0" borderId="14" xfId="0" applyNumberFormat="1" applyFont="1" applyBorder="1" applyAlignment="1">
      <alignment horizontal="center" vertical="center"/>
    </xf>
    <xf numFmtId="0" fontId="17" fillId="0" borderId="29" xfId="0" applyFont="1" applyBorder="1" applyAlignment="1">
      <alignment horizontal="center" vertical="center"/>
    </xf>
    <xf numFmtId="0" fontId="16" fillId="0" borderId="0" xfId="0" applyFont="1" applyAlignment="1">
      <alignment vertical="center"/>
    </xf>
    <xf numFmtId="1" fontId="21" fillId="0" borderId="0" xfId="0" applyNumberFormat="1" applyFont="1" applyAlignment="1">
      <alignment horizontal="center" vertical="center"/>
    </xf>
    <xf numFmtId="0" fontId="21" fillId="0" borderId="0" xfId="0" applyFont="1" applyAlignment="1">
      <alignment horizontal="center" vertical="center"/>
    </xf>
    <xf numFmtId="0" fontId="18" fillId="10" borderId="0" xfId="0" applyFont="1" applyFill="1" applyAlignment="1">
      <alignment vertical="center" wrapText="1"/>
    </xf>
    <xf numFmtId="164" fontId="17" fillId="0" borderId="0" xfId="0" applyNumberFormat="1" applyFont="1" applyAlignment="1">
      <alignment horizontal="center" vertical="center"/>
    </xf>
    <xf numFmtId="0" fontId="16" fillId="11" borderId="17" xfId="0" applyFont="1" applyFill="1" applyBorder="1" applyAlignment="1">
      <alignment vertical="center"/>
    </xf>
    <xf numFmtId="1" fontId="20" fillId="12" borderId="14" xfId="0" applyNumberFormat="1" applyFont="1" applyFill="1" applyBorder="1" applyAlignment="1">
      <alignment horizontal="center" vertical="center"/>
    </xf>
    <xf numFmtId="0" fontId="16" fillId="11" borderId="43" xfId="0" applyFont="1" applyFill="1" applyBorder="1" applyAlignment="1">
      <alignment vertical="center"/>
    </xf>
    <xf numFmtId="0" fontId="16" fillId="11" borderId="43" xfId="0" applyFont="1" applyFill="1" applyBorder="1" applyAlignment="1">
      <alignment horizontal="center" vertical="center" wrapText="1"/>
    </xf>
    <xf numFmtId="164" fontId="20" fillId="12" borderId="44" xfId="0" applyNumberFormat="1" applyFont="1" applyFill="1" applyBorder="1" applyAlignment="1">
      <alignment horizontal="center" vertical="center"/>
    </xf>
    <xf numFmtId="164" fontId="20" fillId="12" borderId="21" xfId="0" applyNumberFormat="1" applyFont="1" applyFill="1" applyBorder="1" applyAlignment="1">
      <alignment horizontal="center" vertical="center"/>
    </xf>
    <xf numFmtId="0" fontId="18" fillId="10" borderId="1" xfId="0" applyFont="1" applyFill="1" applyBorder="1" applyAlignment="1">
      <alignment vertical="center" wrapText="1"/>
    </xf>
    <xf numFmtId="164" fontId="17" fillId="0" borderId="1" xfId="0" applyNumberFormat="1" applyFont="1" applyBorder="1" applyAlignment="1">
      <alignment horizontal="center" vertical="center"/>
    </xf>
    <xf numFmtId="164" fontId="19" fillId="0" borderId="1" xfId="0" applyNumberFormat="1" applyFont="1" applyBorder="1" applyAlignment="1">
      <alignment horizontal="center" vertical="center"/>
    </xf>
    <xf numFmtId="0" fontId="25" fillId="0" borderId="0" xfId="0" applyFont="1" applyAlignment="1">
      <alignment vertical="center" wrapText="1"/>
    </xf>
    <xf numFmtId="0" fontId="26" fillId="0" borderId="0" xfId="0" applyFont="1" applyAlignment="1">
      <alignment vertical="center" wrapText="1"/>
    </xf>
    <xf numFmtId="0" fontId="25" fillId="2" borderId="26" xfId="0" applyFont="1" applyFill="1" applyBorder="1" applyAlignment="1">
      <alignment vertical="center" wrapText="1"/>
    </xf>
    <xf numFmtId="0" fontId="26" fillId="5" borderId="1" xfId="0" applyFont="1" applyFill="1" applyBorder="1" applyAlignment="1">
      <alignment vertical="center" wrapText="1"/>
    </xf>
    <xf numFmtId="0" fontId="26" fillId="0" borderId="1" xfId="0" applyFont="1" applyBorder="1" applyAlignment="1">
      <alignment horizontal="left" vertical="center" wrapText="1"/>
    </xf>
    <xf numFmtId="0" fontId="26" fillId="5" borderId="1" xfId="0" applyFont="1" applyFill="1" applyBorder="1" applyAlignment="1">
      <alignment horizontal="left" vertical="center" wrapText="1"/>
    </xf>
    <xf numFmtId="0" fontId="26" fillId="0" borderId="1" xfId="0" applyFont="1" applyBorder="1" applyAlignment="1">
      <alignment horizontal="justify" vertical="center"/>
    </xf>
    <xf numFmtId="0" fontId="26" fillId="5" borderId="1" xfId="0" applyFont="1" applyFill="1" applyBorder="1" applyAlignment="1">
      <alignment horizontal="justify" vertical="center"/>
    </xf>
    <xf numFmtId="0" fontId="26" fillId="0" borderId="1" xfId="0" applyFont="1" applyBorder="1" applyAlignment="1">
      <alignment horizontal="justify" vertical="center" wrapText="1"/>
    </xf>
    <xf numFmtId="0" fontId="26" fillId="5" borderId="32" xfId="0" applyFont="1" applyFill="1" applyBorder="1" applyAlignment="1">
      <alignment horizontal="left" vertical="center" wrapText="1"/>
    </xf>
    <xf numFmtId="0" fontId="26" fillId="5" borderId="32" xfId="0" applyFont="1" applyFill="1" applyBorder="1" applyAlignment="1">
      <alignment vertical="center" wrapText="1"/>
    </xf>
    <xf numFmtId="0" fontId="25" fillId="0" borderId="0" xfId="0" applyFont="1" applyAlignment="1">
      <alignment horizontal="center" vertical="center" wrapText="1"/>
    </xf>
    <xf numFmtId="0" fontId="27" fillId="0" borderId="0" xfId="0" applyFont="1" applyAlignment="1">
      <alignment vertical="center" wrapText="1"/>
    </xf>
    <xf numFmtId="0" fontId="27" fillId="0" borderId="12" xfId="0" applyFont="1" applyBorder="1" applyAlignment="1">
      <alignment wrapText="1"/>
    </xf>
    <xf numFmtId="0" fontId="27" fillId="0" borderId="0" xfId="0" applyFont="1" applyAlignment="1">
      <alignment horizontal="center" vertical="center" wrapText="1"/>
    </xf>
    <xf numFmtId="0" fontId="27" fillId="0" borderId="3" xfId="0" applyFont="1" applyBorder="1" applyAlignment="1">
      <alignment vertical="center" wrapText="1"/>
    </xf>
    <xf numFmtId="49" fontId="27" fillId="0" borderId="3" xfId="0" applyNumberFormat="1" applyFont="1" applyBorder="1" applyAlignment="1">
      <alignment horizontal="center" vertical="center" wrapText="1"/>
    </xf>
    <xf numFmtId="0" fontId="27" fillId="0" borderId="6" xfId="0" applyFont="1" applyBorder="1" applyAlignment="1">
      <alignment vertical="center" wrapText="1"/>
    </xf>
    <xf numFmtId="0" fontId="28" fillId="0" borderId="0" xfId="0" applyFont="1" applyAlignment="1">
      <alignment vertical="center" wrapText="1"/>
    </xf>
    <xf numFmtId="0" fontId="29" fillId="0" borderId="0" xfId="0" applyFont="1" applyAlignment="1">
      <alignment horizontal="center" vertical="center" wrapText="1"/>
    </xf>
    <xf numFmtId="0" fontId="26" fillId="0" borderId="0" xfId="0" applyFont="1" applyAlignment="1">
      <alignment horizontal="center" vertical="center" wrapText="1"/>
    </xf>
    <xf numFmtId="0" fontId="25" fillId="2" borderId="17" xfId="0" applyFont="1" applyFill="1" applyBorder="1" applyAlignment="1">
      <alignment vertical="center" wrapText="1"/>
    </xf>
    <xf numFmtId="0" fontId="25" fillId="2" borderId="27" xfId="0" applyFont="1" applyFill="1" applyBorder="1" applyAlignment="1">
      <alignment vertical="center" wrapText="1"/>
    </xf>
    <xf numFmtId="0" fontId="30" fillId="2" borderId="27" xfId="0" applyFont="1" applyFill="1" applyBorder="1" applyAlignment="1">
      <alignment horizontal="center" vertical="center" wrapText="1"/>
    </xf>
    <xf numFmtId="0" fontId="25" fillId="2" borderId="27" xfId="0" applyFont="1" applyFill="1" applyBorder="1" applyAlignment="1">
      <alignment horizontal="center" vertical="center" wrapText="1"/>
    </xf>
    <xf numFmtId="0" fontId="25" fillId="4" borderId="27" xfId="0" applyFont="1" applyFill="1" applyBorder="1" applyAlignment="1">
      <alignment horizontal="center" vertical="center" wrapText="1"/>
    </xf>
    <xf numFmtId="0" fontId="25" fillId="4" borderId="1" xfId="0" applyFont="1" applyFill="1" applyBorder="1" applyAlignment="1">
      <alignment horizontal="center" vertical="center"/>
    </xf>
    <xf numFmtId="0" fontId="28" fillId="4" borderId="7" xfId="2" applyFont="1" applyFill="1" applyBorder="1" applyAlignment="1">
      <alignment horizontal="center" vertical="center" wrapText="1"/>
    </xf>
    <xf numFmtId="0" fontId="29" fillId="4" borderId="1" xfId="0" applyFont="1" applyFill="1" applyBorder="1" applyAlignment="1">
      <alignment horizontal="center" vertical="center"/>
    </xf>
    <xf numFmtId="0" fontId="26" fillId="4" borderId="1" xfId="0" applyFont="1" applyFill="1" applyBorder="1" applyAlignment="1">
      <alignment horizontal="center" vertical="center"/>
    </xf>
    <xf numFmtId="0" fontId="28" fillId="0" borderId="1" xfId="2" applyFont="1" applyBorder="1" applyAlignment="1">
      <alignment horizontal="center" vertical="center" wrapText="1"/>
    </xf>
    <xf numFmtId="0" fontId="29" fillId="0" borderId="1" xfId="0" applyFont="1" applyBorder="1" applyAlignment="1">
      <alignment horizontal="center" vertical="center"/>
    </xf>
    <xf numFmtId="0" fontId="29" fillId="0" borderId="1" xfId="2" applyFont="1" applyBorder="1" applyAlignment="1">
      <alignment horizontal="center" vertical="center" wrapText="1"/>
    </xf>
    <xf numFmtId="0" fontId="27" fillId="0" borderId="32" xfId="0" applyFont="1" applyBorder="1" applyAlignment="1">
      <alignment horizontal="center" vertical="center" wrapText="1"/>
    </xf>
    <xf numFmtId="0" fontId="27"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7" fillId="4" borderId="1" xfId="0" applyFont="1" applyFill="1" applyBorder="1" applyAlignment="1">
      <alignment horizontal="center" vertical="center"/>
    </xf>
    <xf numFmtId="0" fontId="29" fillId="5" borderId="1" xfId="0" applyFont="1" applyFill="1" applyBorder="1" applyAlignment="1">
      <alignment horizontal="center" vertical="center" wrapText="1"/>
    </xf>
    <xf numFmtId="0" fontId="28" fillId="0" borderId="32" xfId="2" applyFont="1" applyBorder="1" applyAlignment="1">
      <alignment horizontal="center" vertical="center" wrapText="1"/>
    </xf>
    <xf numFmtId="0" fontId="29" fillId="0" borderId="32" xfId="0" applyFont="1" applyBorder="1" applyAlignment="1">
      <alignment horizontal="center" vertical="center"/>
    </xf>
    <xf numFmtId="0" fontId="27" fillId="4" borderId="32" xfId="0" applyFont="1" applyFill="1" applyBorder="1" applyAlignment="1">
      <alignment horizontal="center" vertical="center"/>
    </xf>
    <xf numFmtId="0" fontId="29" fillId="0" borderId="32" xfId="2" applyFont="1" applyBorder="1" applyAlignment="1">
      <alignment horizontal="center" vertical="center" wrapText="1"/>
    </xf>
    <xf numFmtId="0" fontId="30" fillId="0" borderId="0" xfId="0" applyFont="1" applyAlignment="1">
      <alignment horizontal="center" vertical="center" wrapText="1"/>
    </xf>
    <xf numFmtId="0" fontId="28" fillId="2" borderId="33" xfId="0" applyFont="1" applyFill="1" applyBorder="1" applyAlignment="1">
      <alignment horizontal="center" vertical="center" wrapText="1"/>
    </xf>
    <xf numFmtId="0" fontId="28" fillId="2" borderId="34" xfId="0" applyFont="1" applyFill="1" applyBorder="1" applyAlignment="1">
      <alignment horizontal="center" vertical="center" wrapText="1"/>
    </xf>
    <xf numFmtId="0" fontId="28" fillId="2" borderId="35" xfId="0" applyFont="1" applyFill="1" applyBorder="1" applyAlignment="1">
      <alignment horizontal="center" vertical="center" wrapText="1"/>
    </xf>
    <xf numFmtId="9" fontId="29" fillId="0" borderId="0" xfId="0" applyNumberFormat="1" applyFont="1" applyAlignment="1">
      <alignment horizontal="center" vertical="center" wrapText="1"/>
    </xf>
    <xf numFmtId="0" fontId="29" fillId="4"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28" fillId="13" borderId="1" xfId="0" applyFont="1" applyFill="1" applyBorder="1" applyAlignment="1">
      <alignment horizontal="center" vertical="center"/>
    </xf>
    <xf numFmtId="0" fontId="28" fillId="0" borderId="1" xfId="0" applyFont="1" applyBorder="1" applyAlignment="1">
      <alignment horizontal="center" vertical="center"/>
    </xf>
    <xf numFmtId="0" fontId="26" fillId="0" borderId="1" xfId="0" applyFont="1" applyBorder="1" applyAlignment="1">
      <alignment vertical="center" wrapText="1"/>
    </xf>
    <xf numFmtId="0" fontId="25" fillId="4" borderId="1" xfId="0" applyFont="1" applyFill="1" applyBorder="1" applyAlignment="1">
      <alignment horizontal="left" vertical="center"/>
    </xf>
    <xf numFmtId="0" fontId="26" fillId="5" borderId="1" xfId="0" applyFont="1" applyFill="1" applyBorder="1" applyAlignment="1">
      <alignment horizontal="center" vertical="center"/>
    </xf>
    <xf numFmtId="0" fontId="27" fillId="0" borderId="1" xfId="2" applyFont="1" applyBorder="1" applyAlignment="1">
      <alignment horizontal="center" vertical="center" wrapText="1"/>
    </xf>
    <xf numFmtId="0" fontId="26" fillId="5" borderId="1" xfId="0" applyFont="1" applyFill="1" applyBorder="1" applyAlignment="1">
      <alignment horizontal="center" vertical="center" wrapText="1"/>
    </xf>
    <xf numFmtId="0" fontId="27" fillId="0" borderId="1" xfId="0" applyFont="1" applyBorder="1" applyAlignment="1">
      <alignment horizontal="center" vertical="center"/>
    </xf>
    <xf numFmtId="0" fontId="27" fillId="0" borderId="32" xfId="2" applyFont="1" applyBorder="1" applyAlignment="1">
      <alignment horizontal="center" vertical="center" wrapText="1"/>
    </xf>
    <xf numFmtId="0" fontId="28" fillId="0" borderId="17" xfId="0" applyFont="1" applyBorder="1" applyAlignment="1">
      <alignment horizontal="left" vertical="center" wrapText="1"/>
    </xf>
    <xf numFmtId="0" fontId="28" fillId="0" borderId="19" xfId="0" applyFont="1" applyBorder="1" applyAlignment="1">
      <alignment horizontal="left" vertical="center" wrapText="1"/>
    </xf>
    <xf numFmtId="0" fontId="28" fillId="0" borderId="20" xfId="0" applyFont="1" applyBorder="1" applyAlignment="1">
      <alignment horizontal="left" vertical="center" wrapText="1"/>
    </xf>
    <xf numFmtId="0" fontId="28" fillId="0" borderId="0" xfId="0" applyFont="1" applyAlignment="1">
      <alignment horizontal="left" vertical="center" wrapText="1"/>
    </xf>
    <xf numFmtId="0" fontId="25" fillId="0" borderId="0" xfId="0" applyFont="1" applyAlignment="1">
      <alignment horizontal="left" vertical="center" wrapText="1"/>
    </xf>
    <xf numFmtId="0" fontId="25" fillId="2" borderId="17" xfId="0" applyFont="1" applyFill="1" applyBorder="1" applyAlignment="1">
      <alignment horizontal="left" vertical="center" wrapText="1"/>
    </xf>
    <xf numFmtId="0" fontId="25" fillId="4" borderId="36" xfId="0" applyFont="1" applyFill="1" applyBorder="1" applyAlignment="1">
      <alignment horizontal="left" vertical="center"/>
    </xf>
    <xf numFmtId="0" fontId="26" fillId="5" borderId="1" xfId="0" applyFont="1" applyFill="1" applyBorder="1" applyAlignment="1">
      <alignment horizontal="left" vertical="center"/>
    </xf>
    <xf numFmtId="0" fontId="27" fillId="0" borderId="1" xfId="0" applyFont="1" applyBorder="1" applyAlignment="1">
      <alignment horizontal="left" vertical="center"/>
    </xf>
    <xf numFmtId="0" fontId="27" fillId="0" borderId="32" xfId="0" applyFont="1" applyBorder="1" applyAlignment="1">
      <alignment horizontal="left" vertical="center"/>
    </xf>
    <xf numFmtId="0" fontId="28" fillId="0" borderId="1" xfId="0" applyFont="1" applyBorder="1" applyAlignment="1">
      <alignment horizontal="left" vertical="center"/>
    </xf>
    <xf numFmtId="0" fontId="28" fillId="0" borderId="32" xfId="0" applyFont="1" applyBorder="1" applyAlignment="1">
      <alignment horizontal="left" vertical="center"/>
    </xf>
    <xf numFmtId="0" fontId="28" fillId="0" borderId="36" xfId="0" applyFont="1" applyBorder="1" applyAlignment="1">
      <alignment horizontal="left" vertical="center"/>
    </xf>
    <xf numFmtId="0" fontId="28" fillId="13" borderId="31" xfId="0" applyFont="1" applyFill="1" applyBorder="1" applyAlignment="1">
      <alignment horizontal="left" vertical="center"/>
    </xf>
    <xf numFmtId="0" fontId="25" fillId="4" borderId="1" xfId="0" applyFont="1" applyFill="1" applyBorder="1" applyAlignment="1">
      <alignment horizontal="justify" vertical="center"/>
    </xf>
    <xf numFmtId="0" fontId="26" fillId="5" borderId="31" xfId="0" applyFont="1" applyFill="1" applyBorder="1" applyAlignment="1">
      <alignment horizontal="center" vertical="center"/>
    </xf>
    <xf numFmtId="0" fontId="26" fillId="5" borderId="31" xfId="0" applyFont="1" applyFill="1" applyBorder="1" applyAlignment="1">
      <alignment horizontal="left" vertical="center"/>
    </xf>
    <xf numFmtId="0" fontId="26" fillId="0" borderId="31" xfId="0" applyFont="1" applyBorder="1" applyAlignment="1">
      <alignment vertical="center" wrapText="1"/>
    </xf>
    <xf numFmtId="0" fontId="27" fillId="0" borderId="31" xfId="2" applyFont="1" applyBorder="1" applyAlignment="1">
      <alignment horizontal="center" vertical="center" wrapText="1"/>
    </xf>
    <xf numFmtId="0" fontId="29" fillId="0" borderId="31" xfId="0" applyFont="1" applyBorder="1" applyAlignment="1">
      <alignment horizontal="center" vertical="center"/>
    </xf>
    <xf numFmtId="0" fontId="29" fillId="0" borderId="31" xfId="2" applyFont="1" applyBorder="1" applyAlignment="1">
      <alignment horizontal="center" vertical="center" wrapText="1"/>
    </xf>
    <xf numFmtId="0" fontId="26" fillId="5" borderId="31" xfId="0" applyFont="1" applyFill="1" applyBorder="1" applyAlignment="1">
      <alignment horizontal="center" vertical="center" wrapText="1"/>
    </xf>
    <xf numFmtId="0" fontId="26" fillId="4" borderId="31" xfId="0" applyFont="1" applyFill="1" applyBorder="1" applyAlignment="1">
      <alignment horizontal="center" vertical="center"/>
    </xf>
    <xf numFmtId="0" fontId="27" fillId="0" borderId="31" xfId="0" applyFont="1" applyBorder="1" applyAlignment="1">
      <alignment horizontal="center" vertical="center" wrapText="1"/>
    </xf>
    <xf numFmtId="0" fontId="26" fillId="5" borderId="31" xfId="0" applyFont="1" applyFill="1" applyBorder="1" applyAlignment="1">
      <alignment vertical="center" wrapText="1"/>
    </xf>
    <xf numFmtId="0" fontId="25" fillId="5" borderId="31" xfId="0" applyFont="1" applyFill="1" applyBorder="1" applyAlignment="1">
      <alignment horizontal="left" vertical="center"/>
    </xf>
    <xf numFmtId="0" fontId="26" fillId="0" borderId="1" xfId="0" applyFont="1" applyBorder="1" applyAlignment="1">
      <alignment horizontal="center" vertical="center"/>
    </xf>
    <xf numFmtId="0" fontId="26" fillId="0" borderId="32"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31" xfId="2" applyFont="1" applyBorder="1" applyAlignment="1">
      <alignment horizontal="center" vertical="center" wrapText="1"/>
    </xf>
    <xf numFmtId="0" fontId="26" fillId="0" borderId="31" xfId="0" applyFont="1" applyBorder="1" applyAlignment="1">
      <alignment horizontal="center" vertical="center"/>
    </xf>
    <xf numFmtId="0" fontId="26" fillId="0" borderId="46" xfId="0" applyFont="1" applyBorder="1" applyAlignment="1">
      <alignment horizontal="center" vertical="center" wrapText="1"/>
    </xf>
    <xf numFmtId="0" fontId="26" fillId="0" borderId="31" xfId="0" applyFont="1" applyBorder="1" applyAlignment="1">
      <alignment horizontal="center" vertical="center" wrapText="1"/>
    </xf>
    <xf numFmtId="0" fontId="26" fillId="5" borderId="5" xfId="0" applyFont="1" applyFill="1" applyBorder="1" applyAlignment="1">
      <alignment horizontal="center" vertical="center"/>
    </xf>
    <xf numFmtId="0" fontId="26" fillId="5" borderId="5" xfId="0" applyFont="1" applyFill="1" applyBorder="1" applyAlignment="1">
      <alignment horizontal="left" vertical="center"/>
    </xf>
    <xf numFmtId="0" fontId="26" fillId="5" borderId="5" xfId="0" applyFont="1" applyFill="1" applyBorder="1" applyAlignment="1">
      <alignment vertical="center" wrapText="1"/>
    </xf>
    <xf numFmtId="0" fontId="26" fillId="0" borderId="5" xfId="2" applyFont="1" applyBorder="1" applyAlignment="1">
      <alignment horizontal="center" vertical="center" wrapText="1"/>
    </xf>
    <xf numFmtId="0" fontId="26" fillId="0" borderId="5" xfId="0" applyFont="1" applyBorder="1" applyAlignment="1">
      <alignment horizontal="center" vertical="center"/>
    </xf>
    <xf numFmtId="0" fontId="26" fillId="5" borderId="5" xfId="0" applyFont="1" applyFill="1" applyBorder="1" applyAlignment="1">
      <alignment horizontal="center" vertical="center" wrapText="1"/>
    </xf>
    <xf numFmtId="0" fontId="26" fillId="4" borderId="5" xfId="0" applyFont="1" applyFill="1" applyBorder="1" applyAlignment="1">
      <alignment horizontal="center" vertical="center"/>
    </xf>
    <xf numFmtId="0" fontId="26" fillId="0" borderId="5" xfId="0" applyFont="1" applyBorder="1" applyAlignment="1">
      <alignment horizontal="center" vertical="center" wrapText="1"/>
    </xf>
    <xf numFmtId="0" fontId="26" fillId="0" borderId="5" xfId="0" applyFont="1" applyBorder="1" applyAlignment="1">
      <alignment vertical="center" wrapText="1"/>
    </xf>
    <xf numFmtId="0" fontId="27" fillId="0" borderId="31" xfId="0" applyFont="1" applyBorder="1" applyAlignment="1">
      <alignment horizontal="center" vertical="center"/>
    </xf>
    <xf numFmtId="0" fontId="27" fillId="0" borderId="31" xfId="0" applyFont="1" applyBorder="1" applyAlignment="1">
      <alignment horizontal="left" vertical="center"/>
    </xf>
    <xf numFmtId="0" fontId="27" fillId="4" borderId="31" xfId="0" applyFont="1" applyFill="1" applyBorder="1" applyAlignment="1">
      <alignment horizontal="center" vertical="center"/>
    </xf>
    <xf numFmtId="0" fontId="25" fillId="0" borderId="17" xfId="0" applyFont="1" applyBorder="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6" fillId="0" borderId="31" xfId="0" applyFont="1" applyBorder="1" applyAlignment="1">
      <alignment horizontal="left" vertical="center"/>
    </xf>
    <xf numFmtId="0" fontId="26" fillId="0" borderId="1" xfId="0" applyFont="1" applyBorder="1" applyAlignment="1">
      <alignment horizontal="left" vertical="center"/>
    </xf>
    <xf numFmtId="0" fontId="26" fillId="0" borderId="32" xfId="0" applyFont="1" applyBorder="1" applyAlignment="1">
      <alignment horizontal="left" vertical="center"/>
    </xf>
    <xf numFmtId="0" fontId="25" fillId="0" borderId="1" xfId="0" applyFont="1" applyBorder="1" applyAlignment="1">
      <alignment horizontal="left" vertical="center"/>
    </xf>
    <xf numFmtId="0" fontId="25" fillId="0" borderId="32" xfId="0" applyFont="1" applyBorder="1" applyAlignment="1">
      <alignment horizontal="left" vertical="center"/>
    </xf>
    <xf numFmtId="0" fontId="25" fillId="0" borderId="36" xfId="0" applyFont="1" applyBorder="1" applyAlignment="1">
      <alignment horizontal="left" vertical="center"/>
    </xf>
    <xf numFmtId="0" fontId="25" fillId="13" borderId="31" xfId="0" applyFont="1" applyFill="1" applyBorder="1" applyAlignment="1">
      <alignment horizontal="left" vertical="center"/>
    </xf>
    <xf numFmtId="3" fontId="28" fillId="0" borderId="0" xfId="0" applyNumberFormat="1" applyFont="1" applyAlignment="1">
      <alignment horizontal="center" vertical="center" wrapText="1"/>
    </xf>
    <xf numFmtId="0" fontId="33" fillId="14" borderId="27" xfId="0" applyFont="1" applyFill="1" applyBorder="1" applyAlignment="1">
      <alignment horizontal="center" vertical="center" wrapText="1"/>
    </xf>
    <xf numFmtId="0" fontId="28" fillId="4" borderId="1" xfId="0" applyFont="1" applyFill="1" applyBorder="1" applyAlignment="1">
      <alignment vertical="center" wrapText="1"/>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5" xfId="0" applyFont="1" applyBorder="1" applyAlignment="1">
      <alignment horizontal="center" vertical="center" wrapText="1"/>
    </xf>
    <xf numFmtId="0" fontId="25" fillId="0" borderId="5" xfId="0" applyFont="1" applyBorder="1" applyAlignment="1">
      <alignment vertical="center" wrapText="1"/>
    </xf>
    <xf numFmtId="0" fontId="25" fillId="0" borderId="32" xfId="0" applyFont="1" applyBorder="1" applyAlignment="1">
      <alignment horizontal="center" vertical="center" wrapText="1"/>
    </xf>
    <xf numFmtId="0" fontId="25" fillId="0" borderId="32" xfId="0" applyFont="1" applyBorder="1" applyAlignment="1">
      <alignment vertical="center" wrapText="1"/>
    </xf>
    <xf numFmtId="0" fontId="25" fillId="0" borderId="31" xfId="0" applyFont="1" applyBorder="1" applyAlignment="1">
      <alignment horizontal="center" vertical="center" wrapText="1"/>
    </xf>
    <xf numFmtId="0" fontId="25" fillId="0" borderId="31" xfId="0" applyFont="1" applyBorder="1" applyAlignment="1">
      <alignment vertical="center" wrapText="1"/>
    </xf>
    <xf numFmtId="0" fontId="25" fillId="0" borderId="11" xfId="0" applyFont="1" applyBorder="1" applyAlignment="1">
      <alignment horizontal="center" vertical="center" wrapText="1"/>
    </xf>
    <xf numFmtId="0" fontId="25" fillId="0" borderId="11" xfId="0" applyFont="1" applyBorder="1" applyAlignment="1">
      <alignment vertical="center" wrapText="1"/>
    </xf>
    <xf numFmtId="0" fontId="25" fillId="4" borderId="31" xfId="0" applyFont="1" applyFill="1" applyBorder="1" applyAlignment="1">
      <alignment horizontal="center" vertical="center"/>
    </xf>
    <xf numFmtId="0" fontId="25" fillId="4" borderId="48" xfId="0" applyFont="1" applyFill="1" applyBorder="1" applyAlignment="1">
      <alignment horizontal="left" vertical="center"/>
    </xf>
    <xf numFmtId="0" fontId="25" fillId="4" borderId="48" xfId="0" applyFont="1" applyFill="1" applyBorder="1" applyAlignment="1">
      <alignment horizontal="justify" vertical="center"/>
    </xf>
    <xf numFmtId="0" fontId="29" fillId="4" borderId="31" xfId="0" applyFont="1" applyFill="1" applyBorder="1" applyAlignment="1">
      <alignment horizontal="center" vertical="center" wrapText="1"/>
    </xf>
    <xf numFmtId="0" fontId="29" fillId="4" borderId="31" xfId="0" applyFont="1" applyFill="1" applyBorder="1" applyAlignment="1">
      <alignment horizontal="center" vertical="center"/>
    </xf>
    <xf numFmtId="0" fontId="28" fillId="13" borderId="49" xfId="0" applyFont="1" applyFill="1" applyBorder="1" applyAlignment="1">
      <alignment horizontal="center" vertical="center"/>
    </xf>
    <xf numFmtId="0" fontId="25" fillId="13" borderId="47" xfId="0" applyFont="1" applyFill="1" applyBorder="1" applyAlignment="1">
      <alignment horizontal="left" vertical="center"/>
    </xf>
    <xf numFmtId="0" fontId="28" fillId="13" borderId="47" xfId="0" applyFont="1" applyFill="1" applyBorder="1" applyAlignment="1">
      <alignment horizontal="left" vertical="center"/>
    </xf>
    <xf numFmtId="0" fontId="25" fillId="9" borderId="47" xfId="0" applyFont="1" applyFill="1" applyBorder="1" applyAlignment="1">
      <alignment horizontal="left" vertical="center"/>
    </xf>
    <xf numFmtId="0" fontId="28" fillId="9" borderId="47" xfId="2" applyFont="1" applyFill="1" applyBorder="1" applyAlignment="1">
      <alignment horizontal="center" vertical="center" wrapText="1"/>
    </xf>
    <xf numFmtId="0" fontId="30" fillId="9" borderId="47" xfId="0" applyFont="1" applyFill="1" applyBorder="1" applyAlignment="1">
      <alignment horizontal="center" vertical="center" wrapText="1"/>
    </xf>
    <xf numFmtId="0" fontId="29" fillId="9" borderId="47" xfId="2" applyFont="1" applyFill="1" applyBorder="1" applyAlignment="1">
      <alignment horizontal="center" vertical="center" wrapText="1"/>
    </xf>
    <xf numFmtId="0" fontId="28" fillId="9" borderId="47" xfId="0" applyFont="1" applyFill="1" applyBorder="1" applyAlignment="1">
      <alignment horizontal="center" wrapText="1"/>
    </xf>
    <xf numFmtId="0" fontId="28" fillId="9" borderId="47" xfId="0" applyFont="1" applyFill="1" applyBorder="1" applyAlignment="1">
      <alignment horizontal="center" vertical="center" wrapText="1"/>
    </xf>
    <xf numFmtId="0" fontId="27" fillId="9" borderId="47" xfId="0" applyFont="1" applyFill="1" applyBorder="1" applyAlignment="1">
      <alignment horizontal="center" vertical="center" wrapText="1"/>
    </xf>
    <xf numFmtId="0" fontId="27" fillId="9" borderId="47" xfId="0" applyFont="1" applyFill="1" applyBorder="1" applyAlignment="1">
      <alignment horizontal="center" vertical="center"/>
    </xf>
    <xf numFmtId="0" fontId="28" fillId="9" borderId="50" xfId="0" applyFont="1" applyFill="1" applyBorder="1" applyAlignment="1">
      <alignment horizontal="center" vertical="center" wrapText="1"/>
    </xf>
    <xf numFmtId="0" fontId="26" fillId="4" borderId="46" xfId="0" applyFont="1" applyFill="1" applyBorder="1" applyAlignment="1">
      <alignment horizontal="center" vertical="center"/>
    </xf>
    <xf numFmtId="0" fontId="25" fillId="4" borderId="31" xfId="0" applyFont="1" applyFill="1" applyBorder="1" applyAlignment="1">
      <alignment horizontal="left" vertical="center"/>
    </xf>
    <xf numFmtId="0" fontId="28" fillId="4" borderId="31" xfId="0" applyFont="1" applyFill="1" applyBorder="1" applyAlignment="1">
      <alignment vertical="center" wrapText="1"/>
    </xf>
    <xf numFmtId="0" fontId="28" fillId="4" borderId="31" xfId="2" applyFont="1" applyFill="1" applyBorder="1" applyAlignment="1">
      <alignment horizontal="center" vertical="center" wrapText="1"/>
    </xf>
    <xf numFmtId="0" fontId="5" fillId="15" borderId="1" xfId="0" applyFont="1" applyFill="1" applyBorder="1" applyAlignment="1">
      <alignment horizontal="center" vertical="center" wrapText="1"/>
    </xf>
    <xf numFmtId="0" fontId="28" fillId="0" borderId="0" xfId="0" applyFont="1" applyAlignment="1">
      <alignment horizontal="center" vertical="center" wrapText="1"/>
    </xf>
    <xf numFmtId="172" fontId="35" fillId="16" borderId="14" xfId="0" applyNumberFormat="1" applyFont="1" applyFill="1" applyBorder="1" applyAlignment="1">
      <alignment horizontal="center" vertical="center" wrapText="1"/>
    </xf>
    <xf numFmtId="0" fontId="30" fillId="5" borderId="32" xfId="0" applyFont="1" applyFill="1" applyBorder="1" applyAlignment="1">
      <alignment horizontal="center" vertical="center" wrapText="1"/>
    </xf>
    <xf numFmtId="0" fontId="30" fillId="0" borderId="31" xfId="0" applyFont="1" applyBorder="1" applyAlignment="1">
      <alignment horizontal="center" vertical="center" wrapText="1"/>
    </xf>
    <xf numFmtId="0" fontId="28" fillId="0" borderId="31" xfId="0" applyFont="1" applyBorder="1" applyAlignment="1">
      <alignment horizontal="center" wrapText="1"/>
    </xf>
    <xf numFmtId="3" fontId="34" fillId="15" borderId="31" xfId="0" applyNumberFormat="1" applyFont="1" applyFill="1" applyBorder="1" applyAlignment="1">
      <alignment horizontal="center" vertical="center" wrapText="1"/>
    </xf>
    <xf numFmtId="3" fontId="34" fillId="15" borderId="44" xfId="0" applyNumberFormat="1" applyFont="1" applyFill="1" applyBorder="1" applyAlignment="1">
      <alignment horizontal="center" vertical="center" wrapText="1"/>
    </xf>
    <xf numFmtId="0" fontId="28" fillId="13" borderId="48" xfId="0" applyFont="1" applyFill="1" applyBorder="1" applyAlignment="1">
      <alignment horizontal="left" vertical="center"/>
    </xf>
    <xf numFmtId="0" fontId="25" fillId="9" borderId="49" xfId="0" applyFont="1" applyFill="1" applyBorder="1" applyAlignment="1">
      <alignment horizontal="left" vertical="center"/>
    </xf>
    <xf numFmtId="0" fontId="29" fillId="9" borderId="47" xfId="0" applyFont="1" applyFill="1" applyBorder="1" applyAlignment="1">
      <alignment horizontal="center" vertical="center" wrapText="1"/>
    </xf>
    <xf numFmtId="0" fontId="27" fillId="9" borderId="47" xfId="0" applyFont="1" applyFill="1" applyBorder="1" applyAlignment="1">
      <alignment horizontal="center" wrapText="1"/>
    </xf>
    <xf numFmtId="0" fontId="36" fillId="5" borderId="1" xfId="0" applyFont="1" applyFill="1" applyBorder="1" applyAlignment="1">
      <alignment horizontal="center" vertical="center"/>
    </xf>
    <xf numFmtId="0" fontId="25" fillId="5" borderId="1" xfId="0" applyFont="1" applyFill="1" applyBorder="1" applyAlignment="1">
      <alignment horizontal="center" vertical="center" wrapText="1"/>
    </xf>
    <xf numFmtId="0" fontId="26" fillId="0" borderId="36" xfId="0" applyFont="1" applyBorder="1" applyAlignment="1">
      <alignment horizontal="left" vertical="center" wrapText="1"/>
    </xf>
    <xf numFmtId="0" fontId="26" fillId="0" borderId="51" xfId="0" applyFont="1" applyBorder="1" applyAlignment="1">
      <alignment horizontal="left" vertical="center" wrapText="1"/>
    </xf>
    <xf numFmtId="0" fontId="25" fillId="5" borderId="31" xfId="0" applyFont="1" applyFill="1" applyBorder="1" applyAlignment="1">
      <alignment horizontal="center" vertical="center" wrapText="1"/>
    </xf>
    <xf numFmtId="0" fontId="25" fillId="5" borderId="5" xfId="0" applyFont="1" applyFill="1" applyBorder="1" applyAlignment="1">
      <alignment horizontal="center" vertical="center" wrapText="1"/>
    </xf>
    <xf numFmtId="1" fontId="26" fillId="0" borderId="1" xfId="2" applyNumberFormat="1" applyFont="1" applyBorder="1" applyAlignment="1">
      <alignment horizontal="center" vertical="center" wrapText="1"/>
    </xf>
    <xf numFmtId="1" fontId="26" fillId="0" borderId="5" xfId="2" applyNumberFormat="1" applyFont="1" applyBorder="1" applyAlignment="1">
      <alignment horizontal="center" vertical="center" wrapText="1"/>
    </xf>
    <xf numFmtId="1" fontId="26" fillId="0" borderId="31" xfId="2" applyNumberFormat="1" applyFont="1" applyBorder="1" applyAlignment="1">
      <alignment horizontal="center" vertical="center" wrapText="1"/>
    </xf>
    <xf numFmtId="1" fontId="28" fillId="9" borderId="47" xfId="2" applyNumberFormat="1" applyFont="1" applyFill="1" applyBorder="1" applyAlignment="1">
      <alignment horizontal="center" vertical="center" wrapText="1"/>
    </xf>
    <xf numFmtId="0" fontId="38" fillId="0" borderId="2" xfId="0" applyFont="1" applyBorder="1" applyAlignment="1">
      <alignment horizontal="right"/>
    </xf>
    <xf numFmtId="0" fontId="37" fillId="0" borderId="0" xfId="0" applyFont="1" applyAlignment="1">
      <alignment horizontal="right" wrapText="1"/>
    </xf>
    <xf numFmtId="0" fontId="25" fillId="5" borderId="12" xfId="0" applyFont="1" applyFill="1" applyBorder="1" applyAlignment="1">
      <alignment horizontal="left" vertical="center"/>
    </xf>
    <xf numFmtId="0" fontId="38" fillId="0" borderId="52" xfId="0" applyFont="1" applyBorder="1" applyAlignment="1">
      <alignment horizontal="right"/>
    </xf>
    <xf numFmtId="0" fontId="25" fillId="5" borderId="9" xfId="0" applyFont="1" applyFill="1" applyBorder="1" applyAlignment="1">
      <alignment horizontal="left" vertical="center"/>
    </xf>
    <xf numFmtId="0" fontId="26" fillId="5" borderId="3" xfId="0" applyFont="1" applyFill="1" applyBorder="1" applyAlignment="1">
      <alignment horizontal="left" vertical="center"/>
    </xf>
    <xf numFmtId="0" fontId="8" fillId="0" borderId="9" xfId="0" applyFont="1" applyBorder="1" applyAlignment="1">
      <alignment wrapText="1"/>
    </xf>
    <xf numFmtId="0" fontId="8" fillId="0" borderId="2" xfId="0" applyFont="1" applyBorder="1" applyAlignment="1">
      <alignment wrapText="1"/>
    </xf>
    <xf numFmtId="0" fontId="8" fillId="0" borderId="4" xfId="0" applyFont="1" applyBorder="1" applyAlignment="1">
      <alignment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5" fillId="0" borderId="11" xfId="0" applyFont="1" applyBorder="1" applyAlignment="1">
      <alignment horizontal="center" wrapText="1"/>
    </xf>
    <xf numFmtId="0" fontId="5" fillId="0" borderId="1" xfId="0" applyFont="1" applyBorder="1" applyAlignment="1">
      <alignment horizontal="center" wrapText="1"/>
    </xf>
    <xf numFmtId="0" fontId="5" fillId="0" borderId="5" xfId="0" applyFont="1" applyBorder="1" applyAlignment="1">
      <alignment horizontal="center" wrapText="1"/>
    </xf>
    <xf numFmtId="0" fontId="31" fillId="3" borderId="0" xfId="0" applyFont="1" applyFill="1" applyAlignment="1">
      <alignment vertical="center"/>
    </xf>
    <xf numFmtId="0" fontId="32" fillId="0" borderId="0" xfId="0" applyFont="1" applyAlignment="1">
      <alignment vertical="center"/>
    </xf>
    <xf numFmtId="0" fontId="28" fillId="0" borderId="22" xfId="0" applyFont="1" applyBorder="1" applyAlignment="1">
      <alignment vertical="center" wrapText="1"/>
    </xf>
    <xf numFmtId="0" fontId="28" fillId="0" borderId="15" xfId="0" applyFont="1" applyBorder="1" applyAlignment="1">
      <alignment vertical="center" wrapText="1"/>
    </xf>
    <xf numFmtId="0" fontId="28" fillId="0" borderId="23" xfId="0" applyFont="1" applyBorder="1" applyAlignment="1">
      <alignment vertical="center" wrapText="1"/>
    </xf>
    <xf numFmtId="0" fontId="28" fillId="0" borderId="17"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0" xfId="0" applyFont="1" applyAlignment="1">
      <alignment horizontal="center" vertical="center" wrapText="1"/>
    </xf>
    <xf numFmtId="0" fontId="28" fillId="0" borderId="16"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0" fillId="12" borderId="13" xfId="0" applyFont="1" applyFill="1" applyBorder="1" applyAlignment="1">
      <alignment vertical="center"/>
    </xf>
    <xf numFmtId="0" fontId="20" fillId="12" borderId="28" xfId="0" applyFont="1" applyFill="1" applyBorder="1" applyAlignment="1">
      <alignment vertical="center"/>
    </xf>
    <xf numFmtId="0" fontId="18" fillId="10" borderId="1" xfId="0" applyFont="1" applyFill="1" applyBorder="1" applyAlignment="1">
      <alignment vertical="center" wrapText="1"/>
    </xf>
    <xf numFmtId="0" fontId="19" fillId="0" borderId="1" xfId="0" applyFont="1" applyBorder="1" applyAlignment="1">
      <alignment vertical="center" wrapText="1"/>
    </xf>
    <xf numFmtId="0" fontId="20" fillId="12" borderId="20" xfId="0" applyFont="1" applyFill="1" applyBorder="1" applyAlignment="1">
      <alignment vertical="center" wrapText="1"/>
    </xf>
    <xf numFmtId="0" fontId="20" fillId="12" borderId="21" xfId="0" applyFont="1" applyFill="1" applyBorder="1" applyAlignment="1">
      <alignment vertical="center" wrapText="1"/>
    </xf>
    <xf numFmtId="0" fontId="16" fillId="0" borderId="13" xfId="0" applyFont="1" applyBorder="1" applyAlignment="1">
      <alignment vertical="center"/>
    </xf>
    <xf numFmtId="0" fontId="16" fillId="0" borderId="45" xfId="0" applyFont="1" applyBorder="1" applyAlignment="1">
      <alignment vertical="center"/>
    </xf>
    <xf numFmtId="0" fontId="23" fillId="3" borderId="0" xfId="0" applyFont="1" applyFill="1" applyAlignment="1">
      <alignment vertical="center"/>
    </xf>
    <xf numFmtId="0" fontId="24" fillId="0" borderId="0" xfId="0" applyFont="1" applyAlignment="1">
      <alignment vertical="center"/>
    </xf>
    <xf numFmtId="0" fontId="8" fillId="0" borderId="22" xfId="0" applyFont="1" applyBorder="1" applyAlignment="1">
      <alignment wrapText="1"/>
    </xf>
    <xf numFmtId="0" fontId="8" fillId="0" borderId="15" xfId="0" applyFont="1" applyBorder="1" applyAlignment="1">
      <alignment wrapText="1"/>
    </xf>
    <xf numFmtId="0" fontId="8" fillId="0" borderId="23" xfId="0" applyFont="1" applyBorder="1" applyAlignment="1">
      <alignment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0" xfId="0" applyFont="1" applyAlignment="1">
      <alignment horizontal="center" vertical="center" wrapText="1"/>
    </xf>
    <xf numFmtId="0" fontId="9" fillId="0" borderId="3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41" xfId="0" applyFont="1" applyBorder="1" applyAlignment="1">
      <alignment horizontal="center" vertical="center" wrapText="1"/>
    </xf>
    <xf numFmtId="0" fontId="14" fillId="0" borderId="38" xfId="0" applyFont="1" applyBorder="1" applyAlignment="1">
      <alignment horizontal="left" wrapText="1"/>
    </xf>
    <xf numFmtId="0" fontId="14" fillId="0" borderId="10" xfId="0" applyFont="1" applyBorder="1" applyAlignment="1">
      <alignment horizontal="left" wrapText="1"/>
    </xf>
    <xf numFmtId="0" fontId="14" fillId="0" borderId="40" xfId="0" applyFont="1" applyBorder="1" applyAlignment="1">
      <alignment horizontal="left" wrapText="1"/>
    </xf>
    <xf numFmtId="0" fontId="14" fillId="0" borderId="7" xfId="0" applyFont="1" applyBorder="1" applyAlignment="1">
      <alignment horizontal="left" wrapText="1"/>
    </xf>
    <xf numFmtId="0" fontId="14" fillId="0" borderId="42" xfId="0" applyFont="1" applyBorder="1" applyAlignment="1">
      <alignment horizontal="left" wrapText="1"/>
    </xf>
    <xf numFmtId="0" fontId="14" fillId="0" borderId="8" xfId="0" applyFont="1" applyBorder="1" applyAlignment="1">
      <alignment horizontal="left" wrapText="1"/>
    </xf>
    <xf numFmtId="0" fontId="5" fillId="0" borderId="1" xfId="0" applyFont="1" applyBorder="1" applyAlignment="1">
      <alignment horizontal="center" vertical="center"/>
    </xf>
    <xf numFmtId="0" fontId="5" fillId="0" borderId="1" xfId="0" applyFont="1" applyBorder="1" applyAlignment="1">
      <alignment horizontal="center" vertical="center"/>
    </xf>
    <xf numFmtId="9" fontId="0" fillId="0" borderId="1" xfId="0" applyNumberFormat="1" applyBorder="1" applyAlignment="1">
      <alignment horizontal="center" vertical="center"/>
    </xf>
  </cellXfs>
  <cellStyles count="67">
    <cellStyle name="_Transport Network Requirements" xfId="5" xr:uid="{00000000-0005-0000-0000-000000000000}"/>
    <cellStyle name="_Transport Network Requirements_Evaluation matrix for UTRAN RFQ" xfId="6" xr:uid="{00000000-0005-0000-0000-000001000000}"/>
    <cellStyle name="_Transport Network Requirements_Evaluation matrix for UTRAN RFQ_L1_L2_281009" xfId="7" xr:uid="{00000000-0005-0000-0000-000002000000}"/>
    <cellStyle name="_Transport Network Requirements_Evaluation matrix for UTRAN RFQ_L1_L2_281009_Evaluation matrix for UTRAN RFQ" xfId="8" xr:uid="{00000000-0005-0000-0000-000003000000}"/>
    <cellStyle name="_Transport Network Requirements_Evaluation matrix for UTRAN RFQ_L1_L2_281009_final_3 (2)" xfId="9" xr:uid="{00000000-0005-0000-0000-000004000000}"/>
    <cellStyle name="_Transport Network Requirements_Evaluation matrix for UTRAN RFQ_L1_L2_281009_final_3 (2)_Evaluation matrix for UTRAN RFQ" xfId="10" xr:uid="{00000000-0005-0000-0000-000005000000}"/>
    <cellStyle name="=C:\WINNT35\SYSTEM32\COMMAND.COM" xfId="11" xr:uid="{00000000-0005-0000-0000-000006000000}"/>
    <cellStyle name="=C:\WINNT35\SYSTEM32\COMMAND.COM 2" xfId="12" xr:uid="{00000000-0005-0000-0000-000007000000}"/>
    <cellStyle name="Comma 2" xfId="13" xr:uid="{00000000-0005-0000-0000-000008000000}"/>
    <cellStyle name="Comma 3" xfId="14" xr:uid="{00000000-0005-0000-0000-000009000000}"/>
    <cellStyle name="Currency 2" xfId="15" xr:uid="{00000000-0005-0000-0000-00000A000000}"/>
    <cellStyle name="Euro" xfId="16" xr:uid="{00000000-0005-0000-0000-00000B000000}"/>
    <cellStyle name="Normal" xfId="0" builtinId="0"/>
    <cellStyle name="Normal 2" xfId="1" xr:uid="{00000000-0005-0000-0000-00000D000000}"/>
    <cellStyle name="Normal 2 2" xfId="17" xr:uid="{00000000-0005-0000-0000-00000E000000}"/>
    <cellStyle name="Normal 3" xfId="3" xr:uid="{00000000-0005-0000-0000-00000F000000}"/>
    <cellStyle name="Normal 3 2" xfId="4" xr:uid="{00000000-0005-0000-0000-000010000000}"/>
    <cellStyle name="Normal 4" xfId="18" xr:uid="{00000000-0005-0000-0000-000011000000}"/>
    <cellStyle name="Normal 5" xfId="19" xr:uid="{00000000-0005-0000-0000-000012000000}"/>
    <cellStyle name="Normal 6" xfId="66" xr:uid="{00000000-0005-0000-0000-000013000000}"/>
    <cellStyle name="Normal_Sheet1" xfId="2" xr:uid="{00000000-0005-0000-0000-000014000000}"/>
    <cellStyle name="Normale_2G_3G_swap_rollout_Tecnical_response" xfId="20" xr:uid="{00000000-0005-0000-0000-000015000000}"/>
    <cellStyle name="Percent 2" xfId="21" xr:uid="{00000000-0005-0000-0000-000016000000}"/>
    <cellStyle name="Percent 3" xfId="22" xr:uid="{00000000-0005-0000-0000-000017000000}"/>
    <cellStyle name="Percent 4" xfId="23" xr:uid="{00000000-0005-0000-0000-000018000000}"/>
    <cellStyle name="Stile 1" xfId="24" xr:uid="{00000000-0005-0000-0000-000019000000}"/>
    <cellStyle name="VerdiColumnHeader" xfId="25" xr:uid="{00000000-0005-0000-0000-00001A000000}"/>
    <cellStyle name="VerdiCost" xfId="26" xr:uid="{00000000-0005-0000-0000-00001B000000}"/>
    <cellStyle name="VerdiDescription" xfId="27" xr:uid="{00000000-0005-0000-0000-00001C000000}"/>
    <cellStyle name="VerdiDesignDate" xfId="28" xr:uid="{00000000-0005-0000-0000-00001D000000}"/>
    <cellStyle name="VerdiDiscount" xfId="29" xr:uid="{00000000-0005-0000-0000-00001E000000}"/>
    <cellStyle name="VerdiEricssonName" xfId="30" xr:uid="{00000000-0005-0000-0000-00001F000000}"/>
    <cellStyle name="VerdiFireCodeDescription" xfId="31" xr:uid="{00000000-0005-0000-0000-000020000000}"/>
    <cellStyle name="VerdiGAQuantity" xfId="32" xr:uid="{00000000-0005-0000-0000-000021000000}"/>
    <cellStyle name="VerdiGrandTotal" xfId="33" xr:uid="{00000000-0005-0000-0000-000022000000}"/>
    <cellStyle name="VerdiGrossMargin%" xfId="34" xr:uid="{00000000-0005-0000-0000-000023000000}"/>
    <cellStyle name="VerdiItemNo" xfId="35" xr:uid="{00000000-0005-0000-0000-000024000000}"/>
    <cellStyle name="VerdiLocalProduct" xfId="36" xr:uid="{00000000-0005-0000-0000-000025000000}"/>
    <cellStyle name="VerdiManager" xfId="37" xr:uid="{00000000-0005-0000-0000-000026000000}"/>
    <cellStyle name="VerdiNetRPF" xfId="38" xr:uid="{00000000-0005-0000-0000-000027000000}"/>
    <cellStyle name="VerdiOfferingDate" xfId="39" xr:uid="{00000000-0005-0000-0000-000028000000}"/>
    <cellStyle name="VerdiOrderable" xfId="40" xr:uid="{00000000-0005-0000-0000-000029000000}"/>
    <cellStyle name="VerdiOrderingDate" xfId="41" xr:uid="{00000000-0005-0000-0000-00002A000000}"/>
    <cellStyle name="VerdiPriceErosion" xfId="42" xr:uid="{00000000-0005-0000-0000-00002B000000}"/>
    <cellStyle name="VerdiProductNo" xfId="43" xr:uid="{00000000-0005-0000-0000-00002C000000}"/>
    <cellStyle name="VerdiProductNumber" xfId="44" xr:uid="{00000000-0005-0000-0000-00002D000000}"/>
    <cellStyle name="VerdiProductType" xfId="45" xr:uid="{00000000-0005-0000-0000-00002E000000}"/>
    <cellStyle name="VerdiProductUnit" xfId="46" xr:uid="{00000000-0005-0000-0000-00002F000000}"/>
    <cellStyle name="VerdiQuantity" xfId="47" xr:uid="{00000000-0005-0000-0000-000030000000}"/>
    <cellStyle name="VerdiReleaseCode" xfId="48" xr:uid="{00000000-0005-0000-0000-000031000000}"/>
    <cellStyle name="VerdiReleaseCodeDate" xfId="49" xr:uid="{00000000-0005-0000-0000-000032000000}"/>
    <cellStyle name="VerdiRestrictedCode" xfId="50" xr:uid="{00000000-0005-0000-0000-000033000000}"/>
    <cellStyle name="VerdiRPF" xfId="51" xr:uid="{00000000-0005-0000-0000-000034000000}"/>
    <cellStyle name="VerdiTotalCost" xfId="52" xr:uid="{00000000-0005-0000-0000-000035000000}"/>
    <cellStyle name="VerdiTotalGross" xfId="53" xr:uid="{00000000-0005-0000-0000-000036000000}"/>
    <cellStyle name="VerdiTotalGrossMargin" xfId="54" xr:uid="{00000000-0005-0000-0000-000037000000}"/>
    <cellStyle name="VerdiTotalNet" xfId="55" xr:uid="{00000000-0005-0000-0000-000038000000}"/>
    <cellStyle name="VerdiTotalNetPrice" xfId="56" xr:uid="{00000000-0005-0000-0000-000039000000}"/>
    <cellStyle name="VerdiTotalPAPE" xfId="57" xr:uid="{00000000-0005-0000-0000-00003A000000}"/>
    <cellStyle name="VerdiTotalReference" xfId="58" xr:uid="{00000000-0005-0000-0000-00003B000000}"/>
    <cellStyle name="VerdiUnitCost" xfId="59" xr:uid="{00000000-0005-0000-0000-00003C000000}"/>
    <cellStyle name="VerdiUnitGross" xfId="60" xr:uid="{00000000-0005-0000-0000-00003D000000}"/>
    <cellStyle name="VerdiUnitGrossPrice" xfId="61" xr:uid="{00000000-0005-0000-0000-00003E000000}"/>
    <cellStyle name="VerdiUnitNet" xfId="62" xr:uid="{00000000-0005-0000-0000-00003F000000}"/>
    <cellStyle name="VerdiUnitNetPrice" xfId="63" xr:uid="{00000000-0005-0000-0000-000040000000}"/>
    <cellStyle name="VerdiUnitPAPE" xfId="64" xr:uid="{00000000-0005-0000-0000-000041000000}"/>
    <cellStyle name="VerdiUnitReference" xfId="65" xr:uid="{00000000-0005-0000-0000-000042000000}"/>
  </cellStyles>
  <dxfs count="0"/>
  <tableStyles count="0" defaultTableStyle="TableStyleMedium9" defaultPivotStyle="PivotStyleLight16"/>
  <colors>
    <mruColors>
      <color rgb="FFFFFF66"/>
      <color rgb="FFFFFFCC"/>
      <color rgb="FFF9F688"/>
      <color rgb="FFFF99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9525</xdr:rowOff>
    </xdr:from>
    <xdr:to>
      <xdr:col>0</xdr:col>
      <xdr:colOff>790575</xdr:colOff>
      <xdr:row>3</xdr:row>
      <xdr:rowOff>150495</xdr:rowOff>
    </xdr:to>
    <xdr:pic>
      <xdr:nvPicPr>
        <xdr:cNvPr id="2" name="Picture 1">
          <a:extLst>
            <a:ext uri="{FF2B5EF4-FFF2-40B4-BE49-F238E27FC236}">
              <a16:creationId xmlns:a16="http://schemas.microsoft.com/office/drawing/2014/main" id="{1ADF176E-CBED-460D-8C3A-B16CB1968BD6}"/>
            </a:ext>
          </a:extLst>
        </xdr:cNvPr>
        <xdr:cNvPicPr>
          <a:picLocks noChangeAspect="1"/>
        </xdr:cNvPicPr>
      </xdr:nvPicPr>
      <xdr:blipFill>
        <a:blip xmlns:r="http://schemas.openxmlformats.org/officeDocument/2006/relationships" r:embed="rId1"/>
        <a:stretch>
          <a:fillRect/>
        </a:stretch>
      </xdr:blipFill>
      <xdr:spPr>
        <a:xfrm>
          <a:off x="123825" y="9525"/>
          <a:ext cx="666750" cy="6267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712483</xdr:colOff>
      <xdr:row>3</xdr:row>
      <xdr:rowOff>23812</xdr:rowOff>
    </xdr:to>
    <xdr:pic>
      <xdr:nvPicPr>
        <xdr:cNvPr id="2" name="Picture 1">
          <a:extLst>
            <a:ext uri="{FF2B5EF4-FFF2-40B4-BE49-F238E27FC236}">
              <a16:creationId xmlns:a16="http://schemas.microsoft.com/office/drawing/2014/main" id="{E9077FB5-67D3-479E-32C2-DC58EBC08014}"/>
            </a:ext>
          </a:extLst>
        </xdr:cNvPr>
        <xdr:cNvPicPr>
          <a:picLocks noChangeAspect="1"/>
        </xdr:cNvPicPr>
      </xdr:nvPicPr>
      <xdr:blipFill>
        <a:blip xmlns:r="http://schemas.openxmlformats.org/officeDocument/2006/relationships" r:embed="rId1"/>
        <a:stretch>
          <a:fillRect/>
        </a:stretch>
      </xdr:blipFill>
      <xdr:spPr>
        <a:xfrm>
          <a:off x="0" y="0"/>
          <a:ext cx="709308" cy="666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597845</xdr:colOff>
      <xdr:row>3</xdr:row>
      <xdr:rowOff>76200</xdr:rowOff>
    </xdr:to>
    <xdr:pic>
      <xdr:nvPicPr>
        <xdr:cNvPr id="3" name="Picture 2">
          <a:extLst>
            <a:ext uri="{FF2B5EF4-FFF2-40B4-BE49-F238E27FC236}">
              <a16:creationId xmlns:a16="http://schemas.microsoft.com/office/drawing/2014/main" id="{39737F3F-93F8-4CA6-91A8-EB68748C2888}"/>
            </a:ext>
          </a:extLst>
        </xdr:cNvPr>
        <xdr:cNvPicPr>
          <a:picLocks noChangeAspect="1"/>
        </xdr:cNvPicPr>
      </xdr:nvPicPr>
      <xdr:blipFill>
        <a:blip xmlns:r="http://schemas.openxmlformats.org/officeDocument/2006/relationships" r:embed="rId1"/>
        <a:stretch>
          <a:fillRect/>
        </a:stretch>
      </xdr:blipFill>
      <xdr:spPr>
        <a:xfrm>
          <a:off x="0" y="0"/>
          <a:ext cx="59784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adati12\datiwind6\Documents%20and%20Settings\ragno\Impostazioni%20locali\Temporary%20Internet%20Files\OLK6A\IMPS-RFP%20section%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ores for the section"/>
    </sheetNames>
    <sheetDataSet>
      <sheetData sheetId="0">
        <row r="8">
          <cell r="D8">
            <v>2</v>
          </cell>
          <cell r="E8">
            <v>2</v>
          </cell>
          <cell r="F8">
            <v>2</v>
          </cell>
          <cell r="G8">
            <v>2</v>
          </cell>
          <cell r="H8">
            <v>2</v>
          </cell>
          <cell r="I8">
            <v>2</v>
          </cell>
          <cell r="J8">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11" Type="http://schemas.openxmlformats.org/officeDocument/2006/relationships/comments" Target="../comments1.xml"/><Relationship Id="rId5" Type="http://schemas.openxmlformats.org/officeDocument/2006/relationships/printerSettings" Target="../printerSettings/printerSettings13.bin"/><Relationship Id="rId10" Type="http://schemas.openxmlformats.org/officeDocument/2006/relationships/vmlDrawing" Target="../drawings/vmlDrawing1.vml"/><Relationship Id="rId4" Type="http://schemas.openxmlformats.org/officeDocument/2006/relationships/printerSettings" Target="../printerSettings/printerSettings12.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sqref="A1:A4"/>
    </sheetView>
  </sheetViews>
  <sheetFormatPr defaultRowHeight="13.2"/>
  <cols>
    <col min="1" max="1" width="15.44140625" customWidth="1"/>
    <col min="2" max="2" width="9.21875" bestFit="1" customWidth="1"/>
    <col min="3" max="3" width="11.21875" bestFit="1" customWidth="1"/>
    <col min="5" max="5" width="4.6640625" customWidth="1"/>
    <col min="6" max="6" width="4.33203125" customWidth="1"/>
    <col min="7" max="7" width="3.6640625" customWidth="1"/>
    <col min="8" max="8" width="7.5546875" customWidth="1"/>
    <col min="9" max="9" width="9.109375" hidden="1" customWidth="1"/>
    <col min="12" max="12" width="11.6640625" customWidth="1"/>
  </cols>
  <sheetData>
    <row r="1" spans="1:12">
      <c r="A1" s="201"/>
      <c r="B1" s="204"/>
      <c r="C1" s="205"/>
      <c r="D1" s="205"/>
      <c r="E1" s="205"/>
      <c r="F1" s="205"/>
      <c r="G1" s="205"/>
      <c r="H1" s="205"/>
      <c r="I1" s="205"/>
      <c r="J1" s="210" t="s">
        <v>5</v>
      </c>
      <c r="K1" s="210"/>
      <c r="L1" s="1"/>
    </row>
    <row r="2" spans="1:12">
      <c r="A2" s="202"/>
      <c r="B2" s="206"/>
      <c r="C2" s="207"/>
      <c r="D2" s="207"/>
      <c r="E2" s="207"/>
      <c r="F2" s="207"/>
      <c r="G2" s="207"/>
      <c r="H2" s="207"/>
      <c r="I2" s="207"/>
      <c r="J2" s="211" t="s">
        <v>6</v>
      </c>
      <c r="K2" s="211"/>
      <c r="L2" s="2"/>
    </row>
    <row r="3" spans="1:12">
      <c r="A3" s="202"/>
      <c r="B3" s="206"/>
      <c r="C3" s="207"/>
      <c r="D3" s="207"/>
      <c r="E3" s="207"/>
      <c r="F3" s="207"/>
      <c r="G3" s="207"/>
      <c r="H3" s="207"/>
      <c r="I3" s="207"/>
      <c r="J3" s="211" t="s">
        <v>7</v>
      </c>
      <c r="K3" s="211"/>
      <c r="L3" s="3"/>
    </row>
    <row r="4" spans="1:12" ht="13.8" thickBot="1">
      <c r="A4" s="203"/>
      <c r="B4" s="208"/>
      <c r="C4" s="209"/>
      <c r="D4" s="209"/>
      <c r="E4" s="209"/>
      <c r="F4" s="209"/>
      <c r="G4" s="209"/>
      <c r="H4" s="209"/>
      <c r="I4" s="209"/>
      <c r="J4" s="212" t="s">
        <v>8</v>
      </c>
      <c r="K4" s="212"/>
      <c r="L4" s="4"/>
    </row>
    <row r="5" spans="1:12">
      <c r="A5" s="5" t="s">
        <v>9</v>
      </c>
    </row>
    <row r="6" spans="1:12" ht="15.75" customHeight="1">
      <c r="A6" s="5"/>
    </row>
    <row r="7" spans="1:12">
      <c r="A7" s="5" t="s">
        <v>11</v>
      </c>
    </row>
    <row r="8" spans="1:12">
      <c r="A8" s="5" t="s">
        <v>1</v>
      </c>
    </row>
    <row r="9" spans="1:12">
      <c r="A9" s="5" t="s">
        <v>0</v>
      </c>
    </row>
    <row r="10" spans="1:12">
      <c r="A10" s="5" t="s">
        <v>10</v>
      </c>
    </row>
    <row r="11" spans="1:12">
      <c r="A11" s="5" t="s">
        <v>2</v>
      </c>
    </row>
    <row r="13" spans="1:12">
      <c r="A13" s="5" t="s">
        <v>167</v>
      </c>
    </row>
    <row r="15" spans="1:12">
      <c r="A15" s="263" t="s">
        <v>3</v>
      </c>
      <c r="B15" s="264" t="s">
        <v>168</v>
      </c>
      <c r="C15" s="264" t="s">
        <v>169</v>
      </c>
    </row>
    <row r="16" spans="1:12">
      <c r="A16" s="263"/>
      <c r="B16" s="265">
        <v>0.4</v>
      </c>
      <c r="C16" s="265">
        <v>0.6</v>
      </c>
    </row>
  </sheetData>
  <customSheetViews>
    <customSheetView guid="{0CE78C7C-B3E7-4CC4-82B0-6DC447D4C702}" fitToPage="1" hiddenColumns="1">
      <selection activeCell="D21" sqref="D21"/>
      <pageMargins left="0.74803149606299213" right="0.74803149606299213" top="0.98425196850393704" bottom="0.98425196850393704" header="0.51181102362204722" footer="0.51181102362204722"/>
      <pageSetup paperSize="9" scale="94" orientation="portrait" r:id="rId1"/>
      <headerFooter alignWithMargins="0"/>
    </customSheetView>
    <customSheetView guid="{F73319AD-CDCA-486E-A81E-EF6F7DE0C5A8}" fitToPage="1" hiddenColumns="1">
      <selection activeCell="D19" sqref="D19"/>
      <pageMargins left="0.74803149606299213" right="0.74803149606299213" top="0.98425196850393704" bottom="0.98425196850393704" header="0.51181102362204722" footer="0.51181102362204722"/>
      <pageSetup paperSize="9" scale="94" orientation="portrait" r:id="rId2"/>
      <headerFooter alignWithMargins="0"/>
    </customSheetView>
    <customSheetView guid="{089238C6-523C-4E24-8311-70EB36D1EAC2}" fitToPage="1" hiddenColumns="1">
      <selection activeCell="D19" sqref="D19"/>
      <pageMargins left="0.74803149606299213" right="0.74803149606299213" top="0.98425196850393704" bottom="0.98425196850393704" header="0.51181102362204722" footer="0.51181102362204722"/>
      <pageSetup paperSize="9" scale="94" orientation="portrait" r:id="rId3"/>
      <headerFooter alignWithMargins="0"/>
    </customSheetView>
    <customSheetView guid="{8FA12DA1-C69C-4971-8BB2-15625A37BED0}" fitToPage="1" hiddenColumns="1">
      <selection activeCell="D19" sqref="D19"/>
      <pageMargins left="0.74803149606299213" right="0.74803149606299213" top="0.98425196850393704" bottom="0.98425196850393704" header="0.51181102362204722" footer="0.51181102362204722"/>
      <pageSetup paperSize="9" scale="94" orientation="portrait" r:id="rId4"/>
      <headerFooter alignWithMargins="0"/>
    </customSheetView>
    <customSheetView guid="{6573DF28-1AC8-483D-AD4F-50C689AD28B6}" fitToPage="1" hiddenColumns="1" topLeftCell="A19">
      <selection activeCell="J7" sqref="J7"/>
      <pageMargins left="0.74803149606299213" right="0.74803149606299213" top="0.98425196850393704" bottom="0.98425196850393704" header="0.51181102362204722" footer="0.51181102362204722"/>
      <pageSetup paperSize="9" scale="94" orientation="portrait" r:id="rId5"/>
      <headerFooter alignWithMargins="0"/>
    </customSheetView>
    <customSheetView guid="{243986F1-1826-4733-A641-82940D51AC03}" fitToPage="1" hiddenColumns="1">
      <selection activeCell="D21" sqref="D21"/>
      <pageMargins left="0.74803149606299213" right="0.74803149606299213" top="0.98425196850393704" bottom="0.98425196850393704" header="0.51181102362204722" footer="0.51181102362204722"/>
      <pageSetup paperSize="9" scale="94" orientation="portrait" r:id="rId6"/>
      <headerFooter alignWithMargins="0"/>
    </customSheetView>
    <customSheetView guid="{6BCD2DB7-0BB7-41D0-B8BA-460456CA3509}" showPageBreaks="1" fitToPage="1" hiddenColumns="1">
      <selection activeCell="D21" sqref="D21"/>
      <pageMargins left="0.74803149606299213" right="0.74803149606299213" top="0.98425196850393704" bottom="0.98425196850393704" header="0.51181102362204722" footer="0.51181102362204722"/>
      <pageSetup paperSize="9" scale="94" orientation="portrait" r:id="rId7"/>
      <headerFooter alignWithMargins="0"/>
    </customSheetView>
  </customSheetViews>
  <mergeCells count="7">
    <mergeCell ref="A15:A16"/>
    <mergeCell ref="A1:A4"/>
    <mergeCell ref="B1:I4"/>
    <mergeCell ref="J1:K1"/>
    <mergeCell ref="J2:K2"/>
    <mergeCell ref="J3:K3"/>
    <mergeCell ref="J4:K4"/>
  </mergeCells>
  <phoneticPr fontId="6" type="noConversion"/>
  <pageMargins left="0.74803149606299213" right="0.74803149606299213" top="0.98425196850393704" bottom="0.98425196850393704" header="0.51181102362204722" footer="0.51181102362204722"/>
  <pageSetup paperSize="9" scale="94" orientation="portrait" r:id="rId8"/>
  <headerFooter alignWithMargins="0"/>
  <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111"/>
  <sheetViews>
    <sheetView showWhiteSpace="0" zoomScale="80" zoomScaleNormal="80" workbookViewId="0">
      <selection activeCell="E1" sqref="E1:H4"/>
    </sheetView>
  </sheetViews>
  <sheetFormatPr defaultColWidth="8.88671875" defaultRowHeight="19.2"/>
  <cols>
    <col min="1" max="1" width="26" style="44" bestFit="1" customWidth="1"/>
    <col min="2" max="2" width="24.109375" style="88" bestFit="1" customWidth="1"/>
    <col min="3" max="3" width="7.33203125" style="87" bestFit="1" customWidth="1"/>
    <col min="4" max="4" width="26.6640625" style="87" bestFit="1" customWidth="1"/>
    <col min="5" max="5" width="111.6640625" style="27" bestFit="1" customWidth="1"/>
    <col min="6" max="6" width="6.33203125" style="38" bestFit="1" customWidth="1"/>
    <col min="7" max="7" width="8.44140625" style="45" bestFit="1" customWidth="1"/>
    <col min="8" max="8" width="13.44140625" style="45" bestFit="1" customWidth="1"/>
    <col min="9" max="9" width="8.6640625" style="45" bestFit="1" customWidth="1"/>
    <col min="10" max="10" width="10" style="40" bestFit="1" customWidth="1"/>
    <col min="11" max="11" width="13.109375" style="40" customWidth="1"/>
    <col min="12" max="12" width="10" style="40" bestFit="1" customWidth="1"/>
    <col min="13" max="13" width="13.109375" style="40" bestFit="1" customWidth="1"/>
    <col min="14" max="14" width="10" style="40" bestFit="1" customWidth="1"/>
    <col min="15" max="15" width="13.109375" style="40" bestFit="1" customWidth="1"/>
    <col min="16" max="16" width="10" style="40" bestFit="1" customWidth="1"/>
    <col min="17" max="17" width="13.109375" style="40" bestFit="1" customWidth="1"/>
    <col min="18" max="18" width="7.33203125" style="38" bestFit="1" customWidth="1"/>
    <col min="19" max="19" width="10" style="38" bestFit="1" customWidth="1"/>
    <col min="20" max="20" width="10" style="38" customWidth="1"/>
    <col min="21" max="22" width="10" style="38" bestFit="1" customWidth="1"/>
    <col min="23" max="23" width="10" style="44" customWidth="1"/>
    <col min="24" max="24" width="8.88671875" style="44"/>
    <col min="25" max="16384" width="8.88671875" style="38"/>
  </cols>
  <sheetData>
    <row r="1" spans="1:24">
      <c r="A1" s="215"/>
      <c r="B1" s="129"/>
      <c r="C1" s="84"/>
      <c r="D1" s="84"/>
      <c r="E1" s="218" t="s">
        <v>171</v>
      </c>
      <c r="F1" s="219"/>
      <c r="G1" s="219"/>
      <c r="H1" s="220"/>
      <c r="I1" s="227" t="s">
        <v>5</v>
      </c>
      <c r="J1" s="228"/>
      <c r="K1" s="39"/>
    </row>
    <row r="2" spans="1:24">
      <c r="A2" s="216"/>
      <c r="B2" s="130"/>
      <c r="C2" s="85"/>
      <c r="D2" s="85"/>
      <c r="E2" s="221"/>
      <c r="F2" s="222"/>
      <c r="G2" s="222"/>
      <c r="H2" s="223"/>
      <c r="I2" s="229" t="s">
        <v>6</v>
      </c>
      <c r="J2" s="230"/>
      <c r="K2" s="41"/>
    </row>
    <row r="3" spans="1:24">
      <c r="A3" s="216"/>
      <c r="B3" s="130"/>
      <c r="C3" s="85"/>
      <c r="D3" s="85"/>
      <c r="E3" s="221"/>
      <c r="F3" s="222"/>
      <c r="G3" s="222"/>
      <c r="H3" s="223"/>
      <c r="I3" s="231" t="s">
        <v>7</v>
      </c>
      <c r="J3" s="232"/>
      <c r="K3" s="42"/>
    </row>
    <row r="4" spans="1:24" ht="19.8" thickBot="1">
      <c r="A4" s="217"/>
      <c r="B4" s="131"/>
      <c r="C4" s="86"/>
      <c r="D4" s="86"/>
      <c r="E4" s="224"/>
      <c r="F4" s="225"/>
      <c r="G4" s="225"/>
      <c r="H4" s="226"/>
      <c r="I4" s="233" t="s">
        <v>8</v>
      </c>
      <c r="J4" s="234"/>
      <c r="K4" s="43"/>
    </row>
    <row r="5" spans="1:24">
      <c r="E5" s="26"/>
    </row>
    <row r="6" spans="1:24" s="27" customFormat="1">
      <c r="A6" s="26"/>
      <c r="B6" s="88"/>
      <c r="C6" s="88"/>
      <c r="D6" s="88"/>
      <c r="E6" s="213" t="s">
        <v>170</v>
      </c>
      <c r="F6" s="214"/>
      <c r="G6" s="214"/>
      <c r="H6" s="214"/>
      <c r="I6" s="45"/>
      <c r="J6" s="46"/>
      <c r="K6" s="46"/>
      <c r="L6" s="46"/>
      <c r="M6" s="46"/>
      <c r="N6" s="46"/>
      <c r="O6" s="46"/>
      <c r="P6" s="46"/>
      <c r="Q6" s="46"/>
      <c r="W6" s="26"/>
      <c r="X6" s="26"/>
    </row>
    <row r="7" spans="1:24" ht="19.8" thickBot="1"/>
    <row r="8" spans="1:24" s="27" customFormat="1" ht="46.8">
      <c r="A8" s="47" t="s">
        <v>12</v>
      </c>
      <c r="B8" s="89"/>
      <c r="C8" s="89"/>
      <c r="D8" s="89" t="s">
        <v>37</v>
      </c>
      <c r="E8" s="28"/>
      <c r="F8" s="48" t="s">
        <v>110</v>
      </c>
      <c r="G8" s="49" t="s">
        <v>3</v>
      </c>
      <c r="H8" s="49" t="s">
        <v>4</v>
      </c>
      <c r="I8" s="49" t="s">
        <v>13</v>
      </c>
      <c r="J8" s="50" t="s">
        <v>36</v>
      </c>
      <c r="K8" s="50" t="s">
        <v>35</v>
      </c>
      <c r="L8" s="50" t="s">
        <v>34</v>
      </c>
      <c r="M8" s="50" t="s">
        <v>33</v>
      </c>
      <c r="N8" s="50" t="s">
        <v>32</v>
      </c>
      <c r="O8" s="50" t="s">
        <v>31</v>
      </c>
      <c r="P8" s="50" t="s">
        <v>30</v>
      </c>
      <c r="Q8" s="50" t="s">
        <v>29</v>
      </c>
      <c r="R8" s="51"/>
      <c r="S8" s="50" t="s">
        <v>25</v>
      </c>
      <c r="T8" s="50" t="s">
        <v>26</v>
      </c>
      <c r="U8" s="50" t="s">
        <v>27</v>
      </c>
      <c r="V8" s="50" t="s">
        <v>28</v>
      </c>
      <c r="W8" s="140" t="s">
        <v>106</v>
      </c>
      <c r="X8" s="140" t="s">
        <v>107</v>
      </c>
    </row>
    <row r="9" spans="1:24" ht="19.8" thickBot="1">
      <c r="A9" s="52">
        <v>10</v>
      </c>
      <c r="B9" s="90" t="s">
        <v>86</v>
      </c>
      <c r="C9" s="90"/>
      <c r="D9" s="90" t="s">
        <v>87</v>
      </c>
      <c r="E9" s="98" t="s">
        <v>88</v>
      </c>
      <c r="F9" s="53"/>
      <c r="G9" s="73"/>
      <c r="H9" s="54"/>
      <c r="I9" s="54"/>
      <c r="J9" s="55"/>
      <c r="K9" s="55"/>
      <c r="L9" s="55"/>
      <c r="M9" s="55"/>
      <c r="N9" s="55"/>
      <c r="O9" s="55"/>
      <c r="P9" s="55"/>
      <c r="Q9" s="55"/>
      <c r="R9" s="55"/>
      <c r="S9" s="55"/>
      <c r="T9" s="55"/>
      <c r="U9" s="55"/>
      <c r="V9" s="55"/>
      <c r="W9" s="52"/>
      <c r="X9" s="141"/>
    </row>
    <row r="10" spans="1:24" s="27" customFormat="1">
      <c r="A10" s="99"/>
      <c r="B10" s="109" t="s">
        <v>94</v>
      </c>
      <c r="C10" s="199">
        <v>10.1</v>
      </c>
      <c r="D10" s="100" t="s">
        <v>94</v>
      </c>
      <c r="E10" s="108" t="s">
        <v>100</v>
      </c>
      <c r="F10" s="193" t="s">
        <v>93</v>
      </c>
      <c r="G10" s="114">
        <v>100</v>
      </c>
      <c r="H10" s="113" t="s">
        <v>53</v>
      </c>
      <c r="I10" s="186" t="s">
        <v>109</v>
      </c>
      <c r="J10" s="105"/>
      <c r="K10" s="99"/>
      <c r="L10" s="105"/>
      <c r="M10" s="99"/>
      <c r="N10" s="105"/>
      <c r="O10" s="99"/>
      <c r="P10" s="99"/>
      <c r="Q10" s="99"/>
      <c r="R10" s="106"/>
      <c r="S10" s="115">
        <f t="shared" ref="S10:S16" si="0">G10*J10</f>
        <v>0</v>
      </c>
      <c r="T10" s="115">
        <f t="shared" ref="T10:T16" si="1">G10*L10</f>
        <v>0</v>
      </c>
      <c r="U10" s="115">
        <f t="shared" ref="U10:U16" si="2">G10*N10</f>
        <v>0</v>
      </c>
      <c r="V10" s="116">
        <f t="shared" ref="V10:V16" si="3">G10*P10</f>
        <v>0</v>
      </c>
      <c r="W10" s="150">
        <f t="shared" ref="W10:W14" si="4">MAX(J10,L10,N10,P10)</f>
        <v>0</v>
      </c>
      <c r="X10" s="151">
        <f t="shared" ref="X10:X14" si="5">W10*G10</f>
        <v>0</v>
      </c>
    </row>
    <row r="11" spans="1:24" s="27" customFormat="1">
      <c r="A11" s="79"/>
      <c r="B11" s="91"/>
      <c r="C11" s="195"/>
      <c r="D11" s="91" t="s">
        <v>95</v>
      </c>
      <c r="E11" s="29" t="s">
        <v>101</v>
      </c>
      <c r="F11" s="191" t="s">
        <v>93</v>
      </c>
      <c r="G11" s="110">
        <v>100</v>
      </c>
      <c r="H11" s="113" t="s">
        <v>53</v>
      </c>
      <c r="I11" s="186" t="s">
        <v>109</v>
      </c>
      <c r="J11" s="81"/>
      <c r="K11" s="79"/>
      <c r="L11" s="81"/>
      <c r="M11" s="79"/>
      <c r="N11" s="81"/>
      <c r="O11" s="79"/>
      <c r="P11" s="79"/>
      <c r="Q11" s="79"/>
      <c r="R11" s="55"/>
      <c r="S11" s="111">
        <f t="shared" si="0"/>
        <v>0</v>
      </c>
      <c r="T11" s="111">
        <f t="shared" si="1"/>
        <v>0</v>
      </c>
      <c r="U11" s="111">
        <f t="shared" si="2"/>
        <v>0</v>
      </c>
      <c r="V11" s="112">
        <f t="shared" si="3"/>
        <v>0</v>
      </c>
      <c r="W11" s="142">
        <f t="shared" si="4"/>
        <v>0</v>
      </c>
      <c r="X11" s="143">
        <f t="shared" si="5"/>
        <v>0</v>
      </c>
    </row>
    <row r="12" spans="1:24" s="27" customFormat="1">
      <c r="A12" s="79"/>
      <c r="B12" s="91"/>
      <c r="C12" s="195"/>
      <c r="D12" s="91" t="s">
        <v>96</v>
      </c>
      <c r="E12" s="77" t="s">
        <v>102</v>
      </c>
      <c r="F12" s="191" t="s">
        <v>93</v>
      </c>
      <c r="G12" s="110">
        <v>100</v>
      </c>
      <c r="H12" s="113" t="s">
        <v>53</v>
      </c>
      <c r="I12" s="186" t="s">
        <v>109</v>
      </c>
      <c r="J12" s="81"/>
      <c r="K12" s="79"/>
      <c r="L12" s="81"/>
      <c r="M12" s="79"/>
      <c r="N12" s="81"/>
      <c r="O12" s="79"/>
      <c r="P12" s="79"/>
      <c r="Q12" s="79"/>
      <c r="R12" s="55"/>
      <c r="S12" s="111">
        <f t="shared" si="0"/>
        <v>0</v>
      </c>
      <c r="T12" s="111">
        <f t="shared" si="1"/>
        <v>0</v>
      </c>
      <c r="U12" s="111">
        <f t="shared" si="2"/>
        <v>0</v>
      </c>
      <c r="V12" s="112">
        <f t="shared" si="3"/>
        <v>0</v>
      </c>
      <c r="W12" s="142">
        <f t="shared" si="4"/>
        <v>0</v>
      </c>
      <c r="X12" s="143">
        <f t="shared" si="5"/>
        <v>0</v>
      </c>
    </row>
    <row r="13" spans="1:24" s="27" customFormat="1">
      <c r="A13" s="185"/>
      <c r="B13" s="91"/>
      <c r="C13" s="195"/>
      <c r="D13" s="91" t="s">
        <v>97</v>
      </c>
      <c r="E13" s="77" t="s">
        <v>103</v>
      </c>
      <c r="F13" s="191" t="s">
        <v>93</v>
      </c>
      <c r="G13" s="110">
        <v>100</v>
      </c>
      <c r="H13" s="113" t="s">
        <v>53</v>
      </c>
      <c r="I13" s="186" t="s">
        <v>109</v>
      </c>
      <c r="J13" s="81"/>
      <c r="K13" s="79"/>
      <c r="L13" s="81"/>
      <c r="M13" s="79"/>
      <c r="N13" s="81"/>
      <c r="O13" s="79"/>
      <c r="P13" s="79"/>
      <c r="Q13" s="79"/>
      <c r="R13" s="55"/>
      <c r="S13" s="111">
        <f t="shared" si="0"/>
        <v>0</v>
      </c>
      <c r="T13" s="111">
        <f t="shared" si="1"/>
        <v>0</v>
      </c>
      <c r="U13" s="111">
        <f t="shared" si="2"/>
        <v>0</v>
      </c>
      <c r="V13" s="112">
        <f t="shared" si="3"/>
        <v>0</v>
      </c>
      <c r="W13" s="142">
        <f t="shared" si="4"/>
        <v>0</v>
      </c>
      <c r="X13" s="143">
        <f t="shared" si="5"/>
        <v>0</v>
      </c>
    </row>
    <row r="14" spans="1:24" s="27" customFormat="1">
      <c r="A14" s="185"/>
      <c r="B14" s="91"/>
      <c r="C14" s="195"/>
      <c r="D14" s="91" t="s">
        <v>98</v>
      </c>
      <c r="E14" s="77" t="s">
        <v>104</v>
      </c>
      <c r="F14" s="191" t="s">
        <v>93</v>
      </c>
      <c r="G14" s="110">
        <v>100</v>
      </c>
      <c r="H14" s="113" t="s">
        <v>53</v>
      </c>
      <c r="I14" s="186" t="s">
        <v>109</v>
      </c>
      <c r="J14" s="81"/>
      <c r="K14" s="79"/>
      <c r="L14" s="81"/>
      <c r="M14" s="79"/>
      <c r="N14" s="81"/>
      <c r="O14" s="79"/>
      <c r="P14" s="79"/>
      <c r="Q14" s="79"/>
      <c r="R14" s="55"/>
      <c r="S14" s="111">
        <f t="shared" si="0"/>
        <v>0</v>
      </c>
      <c r="T14" s="111">
        <f t="shared" si="1"/>
        <v>0</v>
      </c>
      <c r="U14" s="111">
        <f t="shared" si="2"/>
        <v>0</v>
      </c>
      <c r="V14" s="112">
        <f t="shared" si="3"/>
        <v>0</v>
      </c>
      <c r="W14" s="142">
        <f t="shared" si="4"/>
        <v>0</v>
      </c>
      <c r="X14" s="143">
        <f t="shared" si="5"/>
        <v>0</v>
      </c>
    </row>
    <row r="15" spans="1:24" s="27" customFormat="1">
      <c r="A15" s="79"/>
      <c r="B15" s="91"/>
      <c r="C15" s="195"/>
      <c r="D15" s="91" t="s">
        <v>90</v>
      </c>
      <c r="E15" s="77" t="s">
        <v>92</v>
      </c>
      <c r="F15" s="191" t="s">
        <v>93</v>
      </c>
      <c r="G15" s="110">
        <v>100</v>
      </c>
      <c r="H15" s="113" t="s">
        <v>53</v>
      </c>
      <c r="I15" s="186" t="s">
        <v>109</v>
      </c>
      <c r="J15" s="81"/>
      <c r="K15" s="79"/>
      <c r="L15" s="81"/>
      <c r="M15" s="79"/>
      <c r="N15" s="81"/>
      <c r="O15" s="79"/>
      <c r="P15" s="79"/>
      <c r="Q15" s="79"/>
      <c r="R15" s="55"/>
      <c r="S15" s="111">
        <f t="shared" si="0"/>
        <v>0</v>
      </c>
      <c r="T15" s="111">
        <f t="shared" si="1"/>
        <v>0</v>
      </c>
      <c r="U15" s="111">
        <f t="shared" si="2"/>
        <v>0</v>
      </c>
      <c r="V15" s="112">
        <f t="shared" si="3"/>
        <v>0</v>
      </c>
      <c r="W15" s="142">
        <f t="shared" ref="W15:W16" si="6">MAX(J15,L15,N15,P15)</f>
        <v>0</v>
      </c>
      <c r="X15" s="143">
        <f t="shared" ref="X15:X16" si="7">W15*G15</f>
        <v>0</v>
      </c>
    </row>
    <row r="16" spans="1:24" s="27" customFormat="1" ht="19.8" thickBot="1">
      <c r="A16" s="117"/>
      <c r="B16" s="118"/>
      <c r="C16" s="198"/>
      <c r="D16" s="118" t="s">
        <v>99</v>
      </c>
      <c r="E16" s="125" t="s">
        <v>105</v>
      </c>
      <c r="F16" s="192" t="s">
        <v>93</v>
      </c>
      <c r="G16" s="121">
        <v>100</v>
      </c>
      <c r="H16" s="120" t="s">
        <v>53</v>
      </c>
      <c r="I16" s="190" t="s">
        <v>109</v>
      </c>
      <c r="J16" s="122"/>
      <c r="K16" s="117"/>
      <c r="L16" s="122"/>
      <c r="M16" s="117"/>
      <c r="N16" s="122"/>
      <c r="O16" s="117"/>
      <c r="P16" s="117"/>
      <c r="Q16" s="117"/>
      <c r="R16" s="123"/>
      <c r="S16" s="124">
        <f t="shared" si="0"/>
        <v>0</v>
      </c>
      <c r="T16" s="124">
        <f t="shared" si="1"/>
        <v>0</v>
      </c>
      <c r="U16" s="124">
        <f t="shared" si="2"/>
        <v>0</v>
      </c>
      <c r="V16" s="124">
        <f t="shared" si="3"/>
        <v>0</v>
      </c>
      <c r="W16" s="144">
        <f t="shared" si="6"/>
        <v>0</v>
      </c>
      <c r="X16" s="145">
        <f t="shared" si="7"/>
        <v>0</v>
      </c>
    </row>
    <row r="17" spans="1:24" s="27" customFormat="1">
      <c r="A17" s="99"/>
      <c r="B17" s="197" t="s">
        <v>114</v>
      </c>
      <c r="C17" s="199">
        <v>10.199999999999999</v>
      </c>
      <c r="D17" s="100" t="s">
        <v>114</v>
      </c>
      <c r="E17" s="101" t="s">
        <v>124</v>
      </c>
      <c r="F17" s="193">
        <v>2</v>
      </c>
      <c r="G17" s="114">
        <v>100</v>
      </c>
      <c r="H17" s="113" t="s">
        <v>72</v>
      </c>
      <c r="I17" s="189" t="s">
        <v>109</v>
      </c>
      <c r="J17" s="105"/>
      <c r="K17" s="99"/>
      <c r="L17" s="105"/>
      <c r="M17" s="99"/>
      <c r="N17" s="105"/>
      <c r="O17" s="99"/>
      <c r="P17" s="99"/>
      <c r="Q17" s="99"/>
      <c r="R17" s="106"/>
      <c r="S17" s="115">
        <f t="shared" ref="S17:S48" si="8">G17*J17</f>
        <v>0</v>
      </c>
      <c r="T17" s="115">
        <f t="shared" ref="T17:T48" si="9">G17*L17</f>
        <v>0</v>
      </c>
      <c r="U17" s="115">
        <f t="shared" ref="U17:U48" si="10">G17*N17</f>
        <v>0</v>
      </c>
      <c r="V17" s="116">
        <f t="shared" ref="V17:V48" si="11">G17*P17</f>
        <v>0</v>
      </c>
      <c r="W17" s="148">
        <f t="shared" ref="W17:W48" si="12">MAX(J17,L17,N17,P17)</f>
        <v>0</v>
      </c>
      <c r="X17" s="149">
        <f t="shared" ref="X17:X48" si="13">W17*G17</f>
        <v>0</v>
      </c>
    </row>
    <row r="18" spans="1:24" s="27" customFormat="1">
      <c r="A18" s="79"/>
      <c r="B18" s="91"/>
      <c r="C18" s="195"/>
      <c r="D18" s="91" t="s">
        <v>115</v>
      </c>
      <c r="E18" s="77" t="s">
        <v>125</v>
      </c>
      <c r="F18" s="191">
        <v>2</v>
      </c>
      <c r="G18" s="110">
        <v>100</v>
      </c>
      <c r="H18" s="113" t="s">
        <v>72</v>
      </c>
      <c r="I18" s="186" t="s">
        <v>109</v>
      </c>
      <c r="J18" s="81"/>
      <c r="K18" s="79"/>
      <c r="L18" s="81"/>
      <c r="M18" s="79"/>
      <c r="N18" s="81"/>
      <c r="O18" s="79"/>
      <c r="P18" s="79"/>
      <c r="Q18" s="79"/>
      <c r="R18" s="55"/>
      <c r="S18" s="111">
        <f t="shared" si="8"/>
        <v>0</v>
      </c>
      <c r="T18" s="111">
        <f t="shared" si="9"/>
        <v>0</v>
      </c>
      <c r="U18" s="111">
        <f t="shared" si="10"/>
        <v>0</v>
      </c>
      <c r="V18" s="112">
        <f t="shared" si="11"/>
        <v>0</v>
      </c>
      <c r="W18" s="142">
        <f t="shared" si="12"/>
        <v>0</v>
      </c>
      <c r="X18" s="143">
        <f t="shared" si="13"/>
        <v>0</v>
      </c>
    </row>
    <row r="19" spans="1:24" s="27" customFormat="1">
      <c r="A19" s="79"/>
      <c r="B19" s="91"/>
      <c r="C19" s="195"/>
      <c r="D19" s="91" t="s">
        <v>116</v>
      </c>
      <c r="E19" s="29" t="s">
        <v>126</v>
      </c>
      <c r="F19" s="191">
        <v>2</v>
      </c>
      <c r="G19" s="110">
        <v>100</v>
      </c>
      <c r="H19" s="113" t="s">
        <v>72</v>
      </c>
      <c r="I19" s="186" t="s">
        <v>109</v>
      </c>
      <c r="J19" s="81"/>
      <c r="K19" s="79"/>
      <c r="L19" s="81"/>
      <c r="M19" s="79"/>
      <c r="N19" s="81"/>
      <c r="O19" s="79"/>
      <c r="P19" s="79"/>
      <c r="Q19" s="79"/>
      <c r="R19" s="55"/>
      <c r="S19" s="111">
        <f t="shared" si="8"/>
        <v>0</v>
      </c>
      <c r="T19" s="111">
        <f t="shared" si="9"/>
        <v>0</v>
      </c>
      <c r="U19" s="111">
        <f t="shared" si="10"/>
        <v>0</v>
      </c>
      <c r="V19" s="112">
        <f t="shared" si="11"/>
        <v>0</v>
      </c>
      <c r="W19" s="142">
        <f t="shared" si="12"/>
        <v>0</v>
      </c>
      <c r="X19" s="143">
        <f t="shared" si="13"/>
        <v>0</v>
      </c>
    </row>
    <row r="20" spans="1:24" s="27" customFormat="1">
      <c r="A20" s="79"/>
      <c r="B20" s="91"/>
      <c r="C20" s="195"/>
      <c r="D20" s="91" t="s">
        <v>117</v>
      </c>
      <c r="E20" s="29" t="s">
        <v>127</v>
      </c>
      <c r="F20" s="191">
        <v>2</v>
      </c>
      <c r="G20" s="110">
        <v>100</v>
      </c>
      <c r="H20" s="113" t="s">
        <v>72</v>
      </c>
      <c r="I20" s="186" t="s">
        <v>109</v>
      </c>
      <c r="J20" s="81"/>
      <c r="K20" s="79"/>
      <c r="L20" s="81"/>
      <c r="M20" s="79"/>
      <c r="N20" s="81"/>
      <c r="O20" s="79"/>
      <c r="P20" s="79"/>
      <c r="Q20" s="79"/>
      <c r="R20" s="55"/>
      <c r="S20" s="111">
        <f t="shared" si="8"/>
        <v>0</v>
      </c>
      <c r="T20" s="111">
        <f t="shared" si="9"/>
        <v>0</v>
      </c>
      <c r="U20" s="111">
        <f t="shared" si="10"/>
        <v>0</v>
      </c>
      <c r="V20" s="112">
        <f t="shared" si="11"/>
        <v>0</v>
      </c>
      <c r="W20" s="142">
        <f t="shared" si="12"/>
        <v>0</v>
      </c>
      <c r="X20" s="143">
        <f t="shared" si="13"/>
        <v>0</v>
      </c>
    </row>
    <row r="21" spans="1:24" s="27" customFormat="1">
      <c r="A21" s="79"/>
      <c r="B21" s="91"/>
      <c r="C21" s="195"/>
      <c r="D21" s="91" t="s">
        <v>118</v>
      </c>
      <c r="E21" s="77" t="s">
        <v>128</v>
      </c>
      <c r="F21" s="191">
        <v>2</v>
      </c>
      <c r="G21" s="110">
        <v>100</v>
      </c>
      <c r="H21" s="113" t="s">
        <v>72</v>
      </c>
      <c r="I21" s="186" t="s">
        <v>109</v>
      </c>
      <c r="J21" s="81"/>
      <c r="K21" s="79"/>
      <c r="L21" s="81"/>
      <c r="M21" s="79"/>
      <c r="N21" s="81"/>
      <c r="O21" s="79"/>
      <c r="P21" s="79"/>
      <c r="Q21" s="79"/>
      <c r="R21" s="55"/>
      <c r="S21" s="111">
        <f t="shared" si="8"/>
        <v>0</v>
      </c>
      <c r="T21" s="111">
        <f t="shared" si="9"/>
        <v>0</v>
      </c>
      <c r="U21" s="111">
        <f t="shared" si="10"/>
        <v>0</v>
      </c>
      <c r="V21" s="112">
        <f t="shared" si="11"/>
        <v>0</v>
      </c>
      <c r="W21" s="142">
        <f t="shared" si="12"/>
        <v>0</v>
      </c>
      <c r="X21" s="143">
        <f t="shared" si="13"/>
        <v>0</v>
      </c>
    </row>
    <row r="22" spans="1:24" s="27" customFormat="1">
      <c r="A22" s="79"/>
      <c r="B22" s="91"/>
      <c r="C22" s="195"/>
      <c r="D22" s="91" t="s">
        <v>119</v>
      </c>
      <c r="E22" s="77" t="s">
        <v>129</v>
      </c>
      <c r="F22" s="191">
        <v>2</v>
      </c>
      <c r="G22" s="110">
        <v>100</v>
      </c>
      <c r="H22" s="113" t="s">
        <v>72</v>
      </c>
      <c r="I22" s="186" t="s">
        <v>109</v>
      </c>
      <c r="J22" s="81"/>
      <c r="K22" s="79"/>
      <c r="L22" s="81"/>
      <c r="M22" s="79"/>
      <c r="N22" s="81"/>
      <c r="O22" s="79"/>
      <c r="P22" s="79"/>
      <c r="Q22" s="79"/>
      <c r="R22" s="55"/>
      <c r="S22" s="111">
        <f t="shared" si="8"/>
        <v>0</v>
      </c>
      <c r="T22" s="111">
        <f t="shared" si="9"/>
        <v>0</v>
      </c>
      <c r="U22" s="111">
        <f t="shared" si="10"/>
        <v>0</v>
      </c>
      <c r="V22" s="112">
        <f t="shared" si="11"/>
        <v>0</v>
      </c>
      <c r="W22" s="142">
        <f t="shared" si="12"/>
        <v>0</v>
      </c>
      <c r="X22" s="143">
        <f t="shared" si="13"/>
        <v>0</v>
      </c>
    </row>
    <row r="23" spans="1:24" s="27" customFormat="1">
      <c r="A23" s="79"/>
      <c r="B23" s="91"/>
      <c r="C23" s="195"/>
      <c r="D23" s="91" t="s">
        <v>120</v>
      </c>
      <c r="E23" s="77" t="s">
        <v>130</v>
      </c>
      <c r="F23" s="191">
        <v>4</v>
      </c>
      <c r="G23" s="110">
        <v>100</v>
      </c>
      <c r="H23" s="113" t="s">
        <v>72</v>
      </c>
      <c r="I23" s="186" t="s">
        <v>109</v>
      </c>
      <c r="J23" s="81"/>
      <c r="K23" s="79"/>
      <c r="L23" s="81"/>
      <c r="M23" s="79"/>
      <c r="N23" s="81"/>
      <c r="O23" s="79"/>
      <c r="P23" s="79"/>
      <c r="Q23" s="79"/>
      <c r="R23" s="55"/>
      <c r="S23" s="111">
        <f t="shared" si="8"/>
        <v>0</v>
      </c>
      <c r="T23" s="111">
        <f t="shared" si="9"/>
        <v>0</v>
      </c>
      <c r="U23" s="111">
        <f t="shared" si="10"/>
        <v>0</v>
      </c>
      <c r="V23" s="112">
        <f t="shared" si="11"/>
        <v>0</v>
      </c>
      <c r="W23" s="142">
        <f t="shared" si="12"/>
        <v>0</v>
      </c>
      <c r="X23" s="143">
        <f t="shared" si="13"/>
        <v>0</v>
      </c>
    </row>
    <row r="24" spans="1:24" s="27" customFormat="1">
      <c r="A24" s="79"/>
      <c r="B24" s="91"/>
      <c r="C24" s="195"/>
      <c r="D24" s="91" t="s">
        <v>121</v>
      </c>
      <c r="E24" s="77" t="s">
        <v>131</v>
      </c>
      <c r="F24" s="191">
        <v>4</v>
      </c>
      <c r="G24" s="110">
        <v>100</v>
      </c>
      <c r="H24" s="113" t="s">
        <v>72</v>
      </c>
      <c r="I24" s="186" t="s">
        <v>109</v>
      </c>
      <c r="J24" s="81"/>
      <c r="K24" s="79"/>
      <c r="L24" s="81"/>
      <c r="M24" s="79"/>
      <c r="N24" s="81"/>
      <c r="O24" s="79"/>
      <c r="P24" s="79"/>
      <c r="Q24" s="79"/>
      <c r="R24" s="55"/>
      <c r="S24" s="111">
        <f t="shared" si="8"/>
        <v>0</v>
      </c>
      <c r="T24" s="111">
        <f t="shared" si="9"/>
        <v>0</v>
      </c>
      <c r="U24" s="111">
        <f t="shared" si="10"/>
        <v>0</v>
      </c>
      <c r="V24" s="112">
        <f t="shared" si="11"/>
        <v>0</v>
      </c>
      <c r="W24" s="142">
        <f t="shared" si="12"/>
        <v>0</v>
      </c>
      <c r="X24" s="143">
        <f t="shared" si="13"/>
        <v>0</v>
      </c>
    </row>
    <row r="25" spans="1:24" s="27" customFormat="1">
      <c r="A25" s="79"/>
      <c r="B25" s="91"/>
      <c r="C25" s="195"/>
      <c r="D25" s="91" t="s">
        <v>122</v>
      </c>
      <c r="E25" s="77" t="s">
        <v>132</v>
      </c>
      <c r="F25" s="191">
        <v>6</v>
      </c>
      <c r="G25" s="110">
        <v>100</v>
      </c>
      <c r="H25" s="113" t="s">
        <v>72</v>
      </c>
      <c r="I25" s="186" t="s">
        <v>109</v>
      </c>
      <c r="J25" s="81"/>
      <c r="K25" s="79"/>
      <c r="L25" s="81"/>
      <c r="M25" s="79"/>
      <c r="N25" s="81"/>
      <c r="O25" s="79"/>
      <c r="P25" s="79"/>
      <c r="Q25" s="79"/>
      <c r="R25" s="55"/>
      <c r="S25" s="111">
        <f t="shared" si="8"/>
        <v>0</v>
      </c>
      <c r="T25" s="111">
        <f t="shared" si="9"/>
        <v>0</v>
      </c>
      <c r="U25" s="111">
        <f t="shared" si="10"/>
        <v>0</v>
      </c>
      <c r="V25" s="112">
        <f t="shared" si="11"/>
        <v>0</v>
      </c>
      <c r="W25" s="142">
        <f t="shared" si="12"/>
        <v>0</v>
      </c>
      <c r="X25" s="143">
        <f t="shared" si="13"/>
        <v>0</v>
      </c>
    </row>
    <row r="26" spans="1:24" s="27" customFormat="1" ht="19.8" thickBot="1">
      <c r="A26" s="117"/>
      <c r="B26" s="118"/>
      <c r="C26" s="195"/>
      <c r="D26" s="118" t="s">
        <v>123</v>
      </c>
      <c r="E26" s="119" t="s">
        <v>133</v>
      </c>
      <c r="F26" s="192">
        <v>2</v>
      </c>
      <c r="G26" s="121">
        <v>100</v>
      </c>
      <c r="H26" s="120" t="s">
        <v>72</v>
      </c>
      <c r="I26" s="190" t="s">
        <v>109</v>
      </c>
      <c r="J26" s="122"/>
      <c r="K26" s="117"/>
      <c r="L26" s="122"/>
      <c r="M26" s="117"/>
      <c r="N26" s="122"/>
      <c r="O26" s="117"/>
      <c r="P26" s="117"/>
      <c r="Q26" s="117"/>
      <c r="R26" s="123"/>
      <c r="S26" s="124">
        <f t="shared" si="8"/>
        <v>0</v>
      </c>
      <c r="T26" s="124">
        <f t="shared" si="9"/>
        <v>0</v>
      </c>
      <c r="U26" s="124">
        <f t="shared" si="10"/>
        <v>0</v>
      </c>
      <c r="V26" s="124">
        <f t="shared" si="11"/>
        <v>0</v>
      </c>
      <c r="W26" s="144">
        <f t="shared" si="12"/>
        <v>0</v>
      </c>
      <c r="X26" s="145">
        <f t="shared" si="13"/>
        <v>0</v>
      </c>
    </row>
    <row r="27" spans="1:24" s="27" customFormat="1">
      <c r="A27" s="99"/>
      <c r="B27" s="197" t="s">
        <v>134</v>
      </c>
      <c r="C27" s="199">
        <v>10.3</v>
      </c>
      <c r="D27" s="100" t="s">
        <v>134</v>
      </c>
      <c r="E27" s="101" t="s">
        <v>135</v>
      </c>
      <c r="F27" s="193">
        <v>4</v>
      </c>
      <c r="G27" s="114">
        <v>100</v>
      </c>
      <c r="H27" s="113" t="s">
        <v>72</v>
      </c>
      <c r="I27" s="189" t="s">
        <v>109</v>
      </c>
      <c r="J27" s="105"/>
      <c r="K27" s="99"/>
      <c r="L27" s="105"/>
      <c r="M27" s="99"/>
      <c r="N27" s="105"/>
      <c r="O27" s="99"/>
      <c r="P27" s="99"/>
      <c r="Q27" s="99"/>
      <c r="R27" s="106"/>
      <c r="S27" s="115">
        <f t="shared" si="8"/>
        <v>0</v>
      </c>
      <c r="T27" s="115">
        <f t="shared" si="9"/>
        <v>0</v>
      </c>
      <c r="U27" s="115">
        <f t="shared" si="10"/>
        <v>0</v>
      </c>
      <c r="V27" s="116">
        <f t="shared" si="11"/>
        <v>0</v>
      </c>
      <c r="W27" s="148">
        <f t="shared" si="12"/>
        <v>0</v>
      </c>
      <c r="X27" s="149">
        <f t="shared" si="13"/>
        <v>0</v>
      </c>
    </row>
    <row r="28" spans="1:24" s="27" customFormat="1">
      <c r="A28" s="79"/>
      <c r="B28" s="91"/>
      <c r="C28" s="195"/>
      <c r="D28" s="91" t="s">
        <v>116</v>
      </c>
      <c r="E28" s="77" t="s">
        <v>126</v>
      </c>
      <c r="F28" s="191">
        <v>4</v>
      </c>
      <c r="G28" s="110">
        <v>100</v>
      </c>
      <c r="H28" s="113" t="s">
        <v>72</v>
      </c>
      <c r="I28" s="186" t="s">
        <v>109</v>
      </c>
      <c r="J28" s="81"/>
      <c r="K28" s="79"/>
      <c r="L28" s="81"/>
      <c r="M28" s="79"/>
      <c r="N28" s="81"/>
      <c r="O28" s="79"/>
      <c r="P28" s="79"/>
      <c r="Q28" s="79"/>
      <c r="R28" s="55"/>
      <c r="S28" s="111">
        <f t="shared" si="8"/>
        <v>0</v>
      </c>
      <c r="T28" s="111">
        <f t="shared" si="9"/>
        <v>0</v>
      </c>
      <c r="U28" s="111">
        <f t="shared" si="10"/>
        <v>0</v>
      </c>
      <c r="V28" s="112">
        <f t="shared" si="11"/>
        <v>0</v>
      </c>
      <c r="W28" s="142">
        <f t="shared" si="12"/>
        <v>0</v>
      </c>
      <c r="X28" s="143">
        <f t="shared" si="13"/>
        <v>0</v>
      </c>
    </row>
    <row r="29" spans="1:24" s="27" customFormat="1">
      <c r="A29" s="79"/>
      <c r="B29" s="91"/>
      <c r="C29" s="195"/>
      <c r="D29" s="91" t="s">
        <v>136</v>
      </c>
      <c r="E29" s="29" t="s">
        <v>125</v>
      </c>
      <c r="F29" s="191">
        <v>4</v>
      </c>
      <c r="G29" s="110">
        <v>100</v>
      </c>
      <c r="H29" s="113" t="s">
        <v>72</v>
      </c>
      <c r="I29" s="186" t="s">
        <v>109</v>
      </c>
      <c r="J29" s="81"/>
      <c r="K29" s="79"/>
      <c r="L29" s="81"/>
      <c r="M29" s="79"/>
      <c r="N29" s="81"/>
      <c r="O29" s="79"/>
      <c r="P29" s="79"/>
      <c r="Q29" s="79"/>
      <c r="R29" s="55"/>
      <c r="S29" s="111">
        <f t="shared" si="8"/>
        <v>0</v>
      </c>
      <c r="T29" s="111">
        <f t="shared" si="9"/>
        <v>0</v>
      </c>
      <c r="U29" s="111">
        <f t="shared" si="10"/>
        <v>0</v>
      </c>
      <c r="V29" s="112">
        <f t="shared" si="11"/>
        <v>0</v>
      </c>
      <c r="W29" s="142">
        <f t="shared" si="12"/>
        <v>0</v>
      </c>
      <c r="X29" s="143">
        <f t="shared" si="13"/>
        <v>0</v>
      </c>
    </row>
    <row r="30" spans="1:24" s="27" customFormat="1">
      <c r="A30" s="79"/>
      <c r="B30" s="91"/>
      <c r="C30" s="195"/>
      <c r="D30" s="91" t="s">
        <v>137</v>
      </c>
      <c r="E30" s="29" t="s">
        <v>138</v>
      </c>
      <c r="F30" s="191">
        <v>4</v>
      </c>
      <c r="G30" s="110">
        <v>100</v>
      </c>
      <c r="H30" s="113" t="s">
        <v>72</v>
      </c>
      <c r="I30" s="186" t="s">
        <v>109</v>
      </c>
      <c r="J30" s="81"/>
      <c r="K30" s="79"/>
      <c r="L30" s="81"/>
      <c r="M30" s="79"/>
      <c r="N30" s="81"/>
      <c r="O30" s="79"/>
      <c r="P30" s="79"/>
      <c r="Q30" s="79"/>
      <c r="R30" s="55"/>
      <c r="S30" s="111">
        <f t="shared" si="8"/>
        <v>0</v>
      </c>
      <c r="T30" s="111">
        <f t="shared" si="9"/>
        <v>0</v>
      </c>
      <c r="U30" s="111">
        <f t="shared" si="10"/>
        <v>0</v>
      </c>
      <c r="V30" s="112">
        <f t="shared" si="11"/>
        <v>0</v>
      </c>
      <c r="W30" s="142">
        <f t="shared" si="12"/>
        <v>0</v>
      </c>
      <c r="X30" s="143">
        <f t="shared" si="13"/>
        <v>0</v>
      </c>
    </row>
    <row r="31" spans="1:24" s="27" customFormat="1">
      <c r="A31" s="79"/>
      <c r="B31" s="91"/>
      <c r="C31" s="195"/>
      <c r="D31" s="91" t="s">
        <v>139</v>
      </c>
      <c r="E31" s="77" t="s">
        <v>140</v>
      </c>
      <c r="F31" s="191">
        <v>4</v>
      </c>
      <c r="G31" s="110">
        <v>100</v>
      </c>
      <c r="H31" s="113" t="s">
        <v>72</v>
      </c>
      <c r="I31" s="186" t="s">
        <v>109</v>
      </c>
      <c r="J31" s="81"/>
      <c r="K31" s="79"/>
      <c r="L31" s="81"/>
      <c r="M31" s="79"/>
      <c r="N31" s="81"/>
      <c r="O31" s="79"/>
      <c r="P31" s="79"/>
      <c r="Q31" s="79"/>
      <c r="R31" s="55"/>
      <c r="S31" s="111">
        <f t="shared" si="8"/>
        <v>0</v>
      </c>
      <c r="T31" s="111">
        <f t="shared" si="9"/>
        <v>0</v>
      </c>
      <c r="U31" s="111">
        <f t="shared" si="10"/>
        <v>0</v>
      </c>
      <c r="V31" s="112">
        <f t="shared" si="11"/>
        <v>0</v>
      </c>
      <c r="W31" s="142">
        <f t="shared" si="12"/>
        <v>0</v>
      </c>
      <c r="X31" s="143">
        <f t="shared" si="13"/>
        <v>0</v>
      </c>
    </row>
    <row r="32" spans="1:24" s="27" customFormat="1">
      <c r="A32" s="79"/>
      <c r="B32" s="200"/>
      <c r="C32" s="196"/>
      <c r="D32" s="91" t="s">
        <v>141</v>
      </c>
      <c r="E32" s="77" t="s">
        <v>142</v>
      </c>
      <c r="F32" s="191">
        <v>16</v>
      </c>
      <c r="G32" s="110">
        <v>100</v>
      </c>
      <c r="H32" s="113" t="s">
        <v>72</v>
      </c>
      <c r="I32" s="186" t="s">
        <v>109</v>
      </c>
      <c r="J32" s="81"/>
      <c r="K32" s="79"/>
      <c r="L32" s="81"/>
      <c r="M32" s="79"/>
      <c r="N32" s="81"/>
      <c r="O32" s="79"/>
      <c r="P32" s="79"/>
      <c r="Q32" s="79"/>
      <c r="R32" s="55"/>
      <c r="S32" s="111">
        <f t="shared" si="8"/>
        <v>0</v>
      </c>
      <c r="T32" s="111">
        <f t="shared" si="9"/>
        <v>0</v>
      </c>
      <c r="U32" s="111">
        <f t="shared" si="10"/>
        <v>0</v>
      </c>
      <c r="V32" s="112">
        <f t="shared" si="11"/>
        <v>0</v>
      </c>
      <c r="W32" s="142">
        <f t="shared" si="12"/>
        <v>0</v>
      </c>
      <c r="X32" s="143">
        <f t="shared" si="13"/>
        <v>0</v>
      </c>
    </row>
    <row r="33" spans="1:24" s="27" customFormat="1">
      <c r="A33" s="79"/>
      <c r="B33" s="91"/>
      <c r="C33" s="195"/>
      <c r="D33" s="91" t="s">
        <v>143</v>
      </c>
      <c r="E33" s="77" t="s">
        <v>144</v>
      </c>
      <c r="F33" s="191">
        <v>8</v>
      </c>
      <c r="G33" s="110">
        <v>100</v>
      </c>
      <c r="H33" s="113" t="s">
        <v>72</v>
      </c>
      <c r="I33" s="186" t="s">
        <v>109</v>
      </c>
      <c r="J33" s="81"/>
      <c r="K33" s="79"/>
      <c r="L33" s="81"/>
      <c r="M33" s="79"/>
      <c r="N33" s="81"/>
      <c r="O33" s="79"/>
      <c r="P33" s="79"/>
      <c r="Q33" s="79"/>
      <c r="R33" s="55"/>
      <c r="S33" s="111">
        <f t="shared" si="8"/>
        <v>0</v>
      </c>
      <c r="T33" s="111">
        <f t="shared" si="9"/>
        <v>0</v>
      </c>
      <c r="U33" s="111">
        <f t="shared" si="10"/>
        <v>0</v>
      </c>
      <c r="V33" s="112">
        <f t="shared" si="11"/>
        <v>0</v>
      </c>
      <c r="W33" s="142">
        <f t="shared" si="12"/>
        <v>0</v>
      </c>
      <c r="X33" s="143">
        <f t="shared" si="13"/>
        <v>0</v>
      </c>
    </row>
    <row r="34" spans="1:24" s="27" customFormat="1">
      <c r="A34" s="79"/>
      <c r="B34" s="91"/>
      <c r="C34" s="195"/>
      <c r="D34" s="91" t="s">
        <v>121</v>
      </c>
      <c r="E34" s="77" t="s">
        <v>131</v>
      </c>
      <c r="F34" s="191">
        <v>8</v>
      </c>
      <c r="G34" s="110">
        <v>100</v>
      </c>
      <c r="H34" s="113" t="s">
        <v>72</v>
      </c>
      <c r="I34" s="186" t="s">
        <v>109</v>
      </c>
      <c r="J34" s="81"/>
      <c r="K34" s="79"/>
      <c r="L34" s="81"/>
      <c r="M34" s="79"/>
      <c r="N34" s="81"/>
      <c r="O34" s="79"/>
      <c r="P34" s="79"/>
      <c r="Q34" s="79"/>
      <c r="R34" s="55"/>
      <c r="S34" s="111">
        <f t="shared" si="8"/>
        <v>0</v>
      </c>
      <c r="T34" s="111">
        <f t="shared" si="9"/>
        <v>0</v>
      </c>
      <c r="U34" s="111">
        <f t="shared" si="10"/>
        <v>0</v>
      </c>
      <c r="V34" s="112">
        <f t="shared" si="11"/>
        <v>0</v>
      </c>
      <c r="W34" s="142">
        <f t="shared" si="12"/>
        <v>0</v>
      </c>
      <c r="X34" s="143">
        <f t="shared" si="13"/>
        <v>0</v>
      </c>
    </row>
    <row r="35" spans="1:24" s="27" customFormat="1">
      <c r="A35" s="79"/>
      <c r="B35" s="91"/>
      <c r="C35" s="195"/>
      <c r="D35" s="91" t="s">
        <v>145</v>
      </c>
      <c r="E35" s="77" t="s">
        <v>146</v>
      </c>
      <c r="F35" s="191">
        <v>4</v>
      </c>
      <c r="G35" s="110">
        <v>100</v>
      </c>
      <c r="H35" s="113" t="s">
        <v>72</v>
      </c>
      <c r="I35" s="186" t="s">
        <v>109</v>
      </c>
      <c r="J35" s="81"/>
      <c r="K35" s="79"/>
      <c r="L35" s="81"/>
      <c r="M35" s="79"/>
      <c r="N35" s="81"/>
      <c r="O35" s="79"/>
      <c r="P35" s="79"/>
      <c r="Q35" s="79"/>
      <c r="R35" s="55"/>
      <c r="S35" s="111">
        <f t="shared" si="8"/>
        <v>0</v>
      </c>
      <c r="T35" s="111">
        <f t="shared" si="9"/>
        <v>0</v>
      </c>
      <c r="U35" s="111">
        <f t="shared" si="10"/>
        <v>0</v>
      </c>
      <c r="V35" s="112">
        <f t="shared" si="11"/>
        <v>0</v>
      </c>
      <c r="W35" s="142">
        <f t="shared" si="12"/>
        <v>0</v>
      </c>
      <c r="X35" s="143">
        <f t="shared" si="13"/>
        <v>0</v>
      </c>
    </row>
    <row r="36" spans="1:24" s="27" customFormat="1">
      <c r="A36" s="79"/>
      <c r="B36" s="91"/>
      <c r="C36" s="195"/>
      <c r="D36" s="91" t="s">
        <v>147</v>
      </c>
      <c r="E36" s="29" t="s">
        <v>148</v>
      </c>
      <c r="F36" s="191">
        <v>4</v>
      </c>
      <c r="G36" s="110">
        <v>100</v>
      </c>
      <c r="H36" s="113" t="s">
        <v>72</v>
      </c>
      <c r="I36" s="186" t="s">
        <v>109</v>
      </c>
      <c r="J36" s="81"/>
      <c r="K36" s="79"/>
      <c r="L36" s="81"/>
      <c r="M36" s="79"/>
      <c r="N36" s="81"/>
      <c r="O36" s="79"/>
      <c r="P36" s="79"/>
      <c r="Q36" s="79"/>
      <c r="R36" s="55"/>
      <c r="S36" s="111">
        <f t="shared" si="8"/>
        <v>0</v>
      </c>
      <c r="T36" s="111">
        <f t="shared" si="9"/>
        <v>0</v>
      </c>
      <c r="U36" s="111">
        <f t="shared" si="10"/>
        <v>0</v>
      </c>
      <c r="V36" s="112">
        <f t="shared" si="11"/>
        <v>0</v>
      </c>
      <c r="W36" s="142">
        <f t="shared" si="12"/>
        <v>0</v>
      </c>
      <c r="X36" s="143">
        <f t="shared" si="13"/>
        <v>0</v>
      </c>
    </row>
    <row r="37" spans="1:24" s="27" customFormat="1" ht="19.8" thickBot="1">
      <c r="A37" s="117"/>
      <c r="B37" s="118"/>
      <c r="C37" s="195"/>
      <c r="D37" s="118" t="s">
        <v>123</v>
      </c>
      <c r="E37" s="119" t="s">
        <v>133</v>
      </c>
      <c r="F37" s="192">
        <v>4</v>
      </c>
      <c r="G37" s="121">
        <v>100</v>
      </c>
      <c r="H37" s="120" t="s">
        <v>72</v>
      </c>
      <c r="I37" s="190" t="s">
        <v>109</v>
      </c>
      <c r="J37" s="122"/>
      <c r="K37" s="117"/>
      <c r="L37" s="122"/>
      <c r="M37" s="117"/>
      <c r="N37" s="122"/>
      <c r="O37" s="117"/>
      <c r="P37" s="117"/>
      <c r="Q37" s="117"/>
      <c r="R37" s="123"/>
      <c r="S37" s="124">
        <f t="shared" si="8"/>
        <v>0</v>
      </c>
      <c r="T37" s="124">
        <f t="shared" si="9"/>
        <v>0</v>
      </c>
      <c r="U37" s="124">
        <f t="shared" si="10"/>
        <v>0</v>
      </c>
      <c r="V37" s="124">
        <f t="shared" si="11"/>
        <v>0</v>
      </c>
      <c r="W37" s="144">
        <f t="shared" si="12"/>
        <v>0</v>
      </c>
      <c r="X37" s="145">
        <f t="shared" si="13"/>
        <v>0</v>
      </c>
    </row>
    <row r="38" spans="1:24" s="27" customFormat="1">
      <c r="A38" s="99"/>
      <c r="B38" s="197" t="s">
        <v>149</v>
      </c>
      <c r="C38" s="199">
        <v>10.4</v>
      </c>
      <c r="D38" s="100" t="s">
        <v>149</v>
      </c>
      <c r="E38" s="101" t="s">
        <v>150</v>
      </c>
      <c r="F38" s="193">
        <v>8</v>
      </c>
      <c r="G38" s="114">
        <v>100</v>
      </c>
      <c r="H38" s="113" t="s">
        <v>72</v>
      </c>
      <c r="I38" s="189" t="s">
        <v>109</v>
      </c>
      <c r="J38" s="105"/>
      <c r="K38" s="99"/>
      <c r="L38" s="105"/>
      <c r="M38" s="99"/>
      <c r="N38" s="105"/>
      <c r="O38" s="99"/>
      <c r="P38" s="99"/>
      <c r="Q38" s="99"/>
      <c r="R38" s="106"/>
      <c r="S38" s="115">
        <f t="shared" si="8"/>
        <v>0</v>
      </c>
      <c r="T38" s="115">
        <f t="shared" si="9"/>
        <v>0</v>
      </c>
      <c r="U38" s="115">
        <f t="shared" si="10"/>
        <v>0</v>
      </c>
      <c r="V38" s="116">
        <f t="shared" si="11"/>
        <v>0</v>
      </c>
      <c r="W38" s="148">
        <f t="shared" si="12"/>
        <v>0</v>
      </c>
      <c r="X38" s="149">
        <f t="shared" si="13"/>
        <v>0</v>
      </c>
    </row>
    <row r="39" spans="1:24" s="27" customFormat="1">
      <c r="A39" s="79"/>
      <c r="B39" s="91"/>
      <c r="C39" s="195"/>
      <c r="D39" s="91" t="s">
        <v>116</v>
      </c>
      <c r="E39" s="77" t="s">
        <v>126</v>
      </c>
      <c r="F39" s="191">
        <v>8</v>
      </c>
      <c r="G39" s="110">
        <v>100</v>
      </c>
      <c r="H39" s="113" t="s">
        <v>72</v>
      </c>
      <c r="I39" s="186" t="s">
        <v>109</v>
      </c>
      <c r="J39" s="81"/>
      <c r="K39" s="79"/>
      <c r="L39" s="81"/>
      <c r="M39" s="79"/>
      <c r="N39" s="81"/>
      <c r="O39" s="79"/>
      <c r="P39" s="79"/>
      <c r="Q39" s="79"/>
      <c r="R39" s="55"/>
      <c r="S39" s="111">
        <f t="shared" si="8"/>
        <v>0</v>
      </c>
      <c r="T39" s="111">
        <f t="shared" si="9"/>
        <v>0</v>
      </c>
      <c r="U39" s="111">
        <f t="shared" si="10"/>
        <v>0</v>
      </c>
      <c r="V39" s="112">
        <f t="shared" si="11"/>
        <v>0</v>
      </c>
      <c r="W39" s="142">
        <f t="shared" si="12"/>
        <v>0</v>
      </c>
      <c r="X39" s="143">
        <f t="shared" si="13"/>
        <v>0</v>
      </c>
    </row>
    <row r="40" spans="1:24" s="27" customFormat="1">
      <c r="A40" s="79"/>
      <c r="B40" s="91"/>
      <c r="C40" s="195"/>
      <c r="D40" s="91" t="s">
        <v>136</v>
      </c>
      <c r="E40" s="29" t="s">
        <v>125</v>
      </c>
      <c r="F40" s="191">
        <v>8</v>
      </c>
      <c r="G40" s="110">
        <v>100</v>
      </c>
      <c r="H40" s="113" t="s">
        <v>72</v>
      </c>
      <c r="I40" s="186" t="s">
        <v>109</v>
      </c>
      <c r="J40" s="81"/>
      <c r="K40" s="79"/>
      <c r="L40" s="81"/>
      <c r="M40" s="79"/>
      <c r="N40" s="81"/>
      <c r="O40" s="79"/>
      <c r="P40" s="79"/>
      <c r="Q40" s="79"/>
      <c r="R40" s="55"/>
      <c r="S40" s="111">
        <f t="shared" si="8"/>
        <v>0</v>
      </c>
      <c r="T40" s="111">
        <f t="shared" si="9"/>
        <v>0</v>
      </c>
      <c r="U40" s="111">
        <f t="shared" si="10"/>
        <v>0</v>
      </c>
      <c r="V40" s="112">
        <f t="shared" si="11"/>
        <v>0</v>
      </c>
      <c r="W40" s="142">
        <f t="shared" si="12"/>
        <v>0</v>
      </c>
      <c r="X40" s="143">
        <f t="shared" si="13"/>
        <v>0</v>
      </c>
    </row>
    <row r="41" spans="1:24" s="27" customFormat="1">
      <c r="A41" s="79"/>
      <c r="B41" s="91"/>
      <c r="C41" s="195"/>
      <c r="D41" s="91" t="s">
        <v>137</v>
      </c>
      <c r="E41" s="29" t="s">
        <v>138</v>
      </c>
      <c r="F41" s="191">
        <v>8</v>
      </c>
      <c r="G41" s="110">
        <v>100</v>
      </c>
      <c r="H41" s="113" t="s">
        <v>72</v>
      </c>
      <c r="I41" s="186" t="s">
        <v>109</v>
      </c>
      <c r="J41" s="81"/>
      <c r="K41" s="79"/>
      <c r="L41" s="81"/>
      <c r="M41" s="79"/>
      <c r="N41" s="81"/>
      <c r="O41" s="79"/>
      <c r="P41" s="79"/>
      <c r="Q41" s="79"/>
      <c r="R41" s="55"/>
      <c r="S41" s="111">
        <f t="shared" si="8"/>
        <v>0</v>
      </c>
      <c r="T41" s="111">
        <f t="shared" si="9"/>
        <v>0</v>
      </c>
      <c r="U41" s="111">
        <f t="shared" si="10"/>
        <v>0</v>
      </c>
      <c r="V41" s="112">
        <f t="shared" si="11"/>
        <v>0</v>
      </c>
      <c r="W41" s="142">
        <f t="shared" si="12"/>
        <v>0</v>
      </c>
      <c r="X41" s="143">
        <f t="shared" si="13"/>
        <v>0</v>
      </c>
    </row>
    <row r="42" spans="1:24" s="27" customFormat="1">
      <c r="A42" s="79"/>
      <c r="B42" s="91"/>
      <c r="C42" s="195"/>
      <c r="D42" s="91" t="s">
        <v>139</v>
      </c>
      <c r="E42" s="77" t="s">
        <v>140</v>
      </c>
      <c r="F42" s="191">
        <v>8</v>
      </c>
      <c r="G42" s="110">
        <v>100</v>
      </c>
      <c r="H42" s="113" t="s">
        <v>72</v>
      </c>
      <c r="I42" s="186" t="s">
        <v>109</v>
      </c>
      <c r="J42" s="81"/>
      <c r="K42" s="79"/>
      <c r="L42" s="81"/>
      <c r="M42" s="79"/>
      <c r="N42" s="81"/>
      <c r="O42" s="79"/>
      <c r="P42" s="79"/>
      <c r="Q42" s="79"/>
      <c r="R42" s="55"/>
      <c r="S42" s="111">
        <f t="shared" si="8"/>
        <v>0</v>
      </c>
      <c r="T42" s="111">
        <f t="shared" si="9"/>
        <v>0</v>
      </c>
      <c r="U42" s="111">
        <f t="shared" si="10"/>
        <v>0</v>
      </c>
      <c r="V42" s="112">
        <f t="shared" si="11"/>
        <v>0</v>
      </c>
      <c r="W42" s="142">
        <f t="shared" si="12"/>
        <v>0</v>
      </c>
      <c r="X42" s="143">
        <f t="shared" si="13"/>
        <v>0</v>
      </c>
    </row>
    <row r="43" spans="1:24" s="27" customFormat="1">
      <c r="A43" s="79"/>
      <c r="B43" s="91"/>
      <c r="C43" s="195"/>
      <c r="D43" s="91" t="s">
        <v>141</v>
      </c>
      <c r="E43" s="77" t="s">
        <v>142</v>
      </c>
      <c r="F43" s="191">
        <v>32</v>
      </c>
      <c r="G43" s="110">
        <v>100</v>
      </c>
      <c r="H43" s="113" t="s">
        <v>72</v>
      </c>
      <c r="I43" s="186" t="s">
        <v>109</v>
      </c>
      <c r="J43" s="81"/>
      <c r="K43" s="79"/>
      <c r="L43" s="81"/>
      <c r="M43" s="79"/>
      <c r="N43" s="81"/>
      <c r="O43" s="79"/>
      <c r="P43" s="79"/>
      <c r="Q43" s="79"/>
      <c r="R43" s="55"/>
      <c r="S43" s="111">
        <f t="shared" si="8"/>
        <v>0</v>
      </c>
      <c r="T43" s="111">
        <f t="shared" si="9"/>
        <v>0</v>
      </c>
      <c r="U43" s="111">
        <f t="shared" si="10"/>
        <v>0</v>
      </c>
      <c r="V43" s="112">
        <f t="shared" si="11"/>
        <v>0</v>
      </c>
      <c r="W43" s="142">
        <f t="shared" si="12"/>
        <v>0</v>
      </c>
      <c r="X43" s="143">
        <f t="shared" si="13"/>
        <v>0</v>
      </c>
    </row>
    <row r="44" spans="1:24" s="27" customFormat="1">
      <c r="A44" s="79"/>
      <c r="B44" s="91"/>
      <c r="C44" s="195"/>
      <c r="D44" s="91" t="s">
        <v>151</v>
      </c>
      <c r="E44" s="77" t="s">
        <v>152</v>
      </c>
      <c r="F44" s="191">
        <v>16</v>
      </c>
      <c r="G44" s="110">
        <v>100</v>
      </c>
      <c r="H44" s="113" t="s">
        <v>72</v>
      </c>
      <c r="I44" s="186" t="s">
        <v>109</v>
      </c>
      <c r="J44" s="81"/>
      <c r="K44" s="79"/>
      <c r="L44" s="81"/>
      <c r="M44" s="79"/>
      <c r="N44" s="81"/>
      <c r="O44" s="79"/>
      <c r="P44" s="79"/>
      <c r="Q44" s="79"/>
      <c r="R44" s="55"/>
      <c r="S44" s="111">
        <f t="shared" si="8"/>
        <v>0</v>
      </c>
      <c r="T44" s="111">
        <f t="shared" si="9"/>
        <v>0</v>
      </c>
      <c r="U44" s="111">
        <f t="shared" si="10"/>
        <v>0</v>
      </c>
      <c r="V44" s="112">
        <f t="shared" si="11"/>
        <v>0</v>
      </c>
      <c r="W44" s="142">
        <f t="shared" si="12"/>
        <v>0</v>
      </c>
      <c r="X44" s="143">
        <f t="shared" si="13"/>
        <v>0</v>
      </c>
    </row>
    <row r="45" spans="1:24" s="27" customFormat="1">
      <c r="A45" s="79"/>
      <c r="B45" s="91"/>
      <c r="C45" s="195"/>
      <c r="D45" s="91" t="s">
        <v>89</v>
      </c>
      <c r="E45" s="77" t="s">
        <v>91</v>
      </c>
      <c r="F45" s="191">
        <v>16</v>
      </c>
      <c r="G45" s="110">
        <v>100</v>
      </c>
      <c r="H45" s="113" t="s">
        <v>72</v>
      </c>
      <c r="I45" s="186" t="s">
        <v>109</v>
      </c>
      <c r="J45" s="81"/>
      <c r="K45" s="79"/>
      <c r="L45" s="81"/>
      <c r="M45" s="79"/>
      <c r="N45" s="81"/>
      <c r="O45" s="79"/>
      <c r="P45" s="79"/>
      <c r="Q45" s="79"/>
      <c r="R45" s="55"/>
      <c r="S45" s="111">
        <f t="shared" si="8"/>
        <v>0</v>
      </c>
      <c r="T45" s="111">
        <f t="shared" si="9"/>
        <v>0</v>
      </c>
      <c r="U45" s="111">
        <f t="shared" si="10"/>
        <v>0</v>
      </c>
      <c r="V45" s="112">
        <f t="shared" si="11"/>
        <v>0</v>
      </c>
      <c r="W45" s="142">
        <f t="shared" si="12"/>
        <v>0</v>
      </c>
      <c r="X45" s="143">
        <f t="shared" si="13"/>
        <v>0</v>
      </c>
    </row>
    <row r="46" spans="1:24" s="27" customFormat="1">
      <c r="A46" s="79"/>
      <c r="B46" s="200"/>
      <c r="C46" s="196"/>
      <c r="D46" s="91" t="s">
        <v>145</v>
      </c>
      <c r="E46" s="77" t="s">
        <v>146</v>
      </c>
      <c r="F46" s="191">
        <v>8</v>
      </c>
      <c r="G46" s="110">
        <v>100</v>
      </c>
      <c r="H46" s="113" t="s">
        <v>72</v>
      </c>
      <c r="I46" s="186" t="s">
        <v>109</v>
      </c>
      <c r="J46" s="81"/>
      <c r="K46" s="79"/>
      <c r="L46" s="81"/>
      <c r="M46" s="79"/>
      <c r="N46" s="81"/>
      <c r="O46" s="79"/>
      <c r="P46" s="79"/>
      <c r="Q46" s="79"/>
      <c r="R46" s="55"/>
      <c r="S46" s="111">
        <f t="shared" si="8"/>
        <v>0</v>
      </c>
      <c r="T46" s="111">
        <f t="shared" si="9"/>
        <v>0</v>
      </c>
      <c r="U46" s="111">
        <f t="shared" si="10"/>
        <v>0</v>
      </c>
      <c r="V46" s="112">
        <f t="shared" si="11"/>
        <v>0</v>
      </c>
      <c r="W46" s="142">
        <f t="shared" si="12"/>
        <v>0</v>
      </c>
      <c r="X46" s="143">
        <f t="shared" si="13"/>
        <v>0</v>
      </c>
    </row>
    <row r="47" spans="1:24" s="27" customFormat="1">
      <c r="A47" s="79"/>
      <c r="B47" s="91"/>
      <c r="C47" s="195"/>
      <c r="D47" s="91" t="s">
        <v>147</v>
      </c>
      <c r="E47" s="29" t="s">
        <v>148</v>
      </c>
      <c r="F47" s="191">
        <v>8</v>
      </c>
      <c r="G47" s="110">
        <v>100</v>
      </c>
      <c r="H47" s="113" t="s">
        <v>72</v>
      </c>
      <c r="I47" s="186" t="s">
        <v>109</v>
      </c>
      <c r="J47" s="81"/>
      <c r="K47" s="79"/>
      <c r="L47" s="81"/>
      <c r="M47" s="79"/>
      <c r="N47" s="81"/>
      <c r="O47" s="79"/>
      <c r="P47" s="79"/>
      <c r="Q47" s="79"/>
      <c r="R47" s="55"/>
      <c r="S47" s="111">
        <f t="shared" si="8"/>
        <v>0</v>
      </c>
      <c r="T47" s="111">
        <f t="shared" si="9"/>
        <v>0</v>
      </c>
      <c r="U47" s="111">
        <f t="shared" si="10"/>
        <v>0</v>
      </c>
      <c r="V47" s="112">
        <f t="shared" si="11"/>
        <v>0</v>
      </c>
      <c r="W47" s="142">
        <f t="shared" si="12"/>
        <v>0</v>
      </c>
      <c r="X47" s="143">
        <f t="shared" si="13"/>
        <v>0</v>
      </c>
    </row>
    <row r="48" spans="1:24" s="27" customFormat="1" ht="19.8" thickBot="1">
      <c r="A48" s="117"/>
      <c r="B48" s="118"/>
      <c r="C48" s="195"/>
      <c r="D48" s="118" t="s">
        <v>123</v>
      </c>
      <c r="E48" s="119" t="s">
        <v>133</v>
      </c>
      <c r="F48" s="192">
        <v>8</v>
      </c>
      <c r="G48" s="121">
        <v>100</v>
      </c>
      <c r="H48" s="120" t="s">
        <v>72</v>
      </c>
      <c r="I48" s="190" t="s">
        <v>109</v>
      </c>
      <c r="J48" s="122"/>
      <c r="K48" s="117"/>
      <c r="L48" s="122"/>
      <c r="M48" s="117"/>
      <c r="N48" s="122"/>
      <c r="O48" s="117"/>
      <c r="P48" s="117"/>
      <c r="Q48" s="117"/>
      <c r="R48" s="123"/>
      <c r="S48" s="124">
        <f t="shared" si="8"/>
        <v>0</v>
      </c>
      <c r="T48" s="124">
        <f t="shared" si="9"/>
        <v>0</v>
      </c>
      <c r="U48" s="124">
        <f t="shared" si="10"/>
        <v>0</v>
      </c>
      <c r="V48" s="124">
        <f t="shared" si="11"/>
        <v>0</v>
      </c>
      <c r="W48" s="144">
        <f t="shared" si="12"/>
        <v>0</v>
      </c>
      <c r="X48" s="145">
        <f t="shared" si="13"/>
        <v>0</v>
      </c>
    </row>
    <row r="49" spans="1:24" s="27" customFormat="1">
      <c r="A49" s="99"/>
      <c r="B49" s="109" t="s">
        <v>164</v>
      </c>
      <c r="C49" s="199" t="s">
        <v>163</v>
      </c>
      <c r="D49" s="100" t="s">
        <v>153</v>
      </c>
      <c r="E49" s="101" t="s">
        <v>154</v>
      </c>
      <c r="F49" s="193">
        <v>2</v>
      </c>
      <c r="G49" s="114">
        <v>100</v>
      </c>
      <c r="H49" s="113" t="s">
        <v>72</v>
      </c>
      <c r="I49" s="189" t="s">
        <v>109</v>
      </c>
      <c r="J49" s="105"/>
      <c r="K49" s="99"/>
      <c r="L49" s="105"/>
      <c r="M49" s="99"/>
      <c r="N49" s="105"/>
      <c r="O49" s="99"/>
      <c r="P49" s="99"/>
      <c r="Q49" s="99"/>
      <c r="R49" s="106"/>
      <c r="S49" s="115">
        <f t="shared" ref="S49:S53" si="14">G49*J49</f>
        <v>0</v>
      </c>
      <c r="T49" s="115">
        <f t="shared" ref="T49:T53" si="15">G49*L49</f>
        <v>0</v>
      </c>
      <c r="U49" s="115">
        <f t="shared" ref="U49:U53" si="16">G49*N49</f>
        <v>0</v>
      </c>
      <c r="V49" s="116">
        <f t="shared" ref="V49:V53" si="17">G49*P49</f>
        <v>0</v>
      </c>
      <c r="W49" s="148">
        <f t="shared" ref="W49:W53" si="18">MAX(J49,L49,N49,P49)</f>
        <v>0</v>
      </c>
      <c r="X49" s="149">
        <f t="shared" ref="X49:X53" si="19">W49*G49</f>
        <v>0</v>
      </c>
    </row>
    <row r="50" spans="1:24" s="27" customFormat="1">
      <c r="A50" s="79"/>
      <c r="B50" s="91"/>
      <c r="C50" s="195"/>
      <c r="D50" s="91" t="s">
        <v>155</v>
      </c>
      <c r="E50" s="77" t="s">
        <v>156</v>
      </c>
      <c r="F50" s="191">
        <v>4</v>
      </c>
      <c r="G50" s="110">
        <v>100</v>
      </c>
      <c r="H50" s="113" t="s">
        <v>72</v>
      </c>
      <c r="I50" s="186" t="s">
        <v>109</v>
      </c>
      <c r="J50" s="81"/>
      <c r="K50" s="79"/>
      <c r="L50" s="81"/>
      <c r="M50" s="79"/>
      <c r="N50" s="81"/>
      <c r="O50" s="79"/>
      <c r="P50" s="79"/>
      <c r="Q50" s="79"/>
      <c r="R50" s="55"/>
      <c r="S50" s="111">
        <f t="shared" si="14"/>
        <v>0</v>
      </c>
      <c r="T50" s="111">
        <f t="shared" si="15"/>
        <v>0</v>
      </c>
      <c r="U50" s="111">
        <f t="shared" si="16"/>
        <v>0</v>
      </c>
      <c r="V50" s="112">
        <f t="shared" si="17"/>
        <v>0</v>
      </c>
      <c r="W50" s="142">
        <f t="shared" si="18"/>
        <v>0</v>
      </c>
      <c r="X50" s="143">
        <f t="shared" si="19"/>
        <v>0</v>
      </c>
    </row>
    <row r="51" spans="1:24" s="27" customFormat="1">
      <c r="A51" s="79"/>
      <c r="B51" s="91"/>
      <c r="C51" s="195"/>
      <c r="D51" s="91" t="s">
        <v>157</v>
      </c>
      <c r="E51" s="29" t="s">
        <v>158</v>
      </c>
      <c r="F51" s="191">
        <v>4</v>
      </c>
      <c r="G51" s="110">
        <v>100</v>
      </c>
      <c r="H51" s="113" t="s">
        <v>72</v>
      </c>
      <c r="I51" s="186" t="s">
        <v>109</v>
      </c>
      <c r="J51" s="81"/>
      <c r="K51" s="79"/>
      <c r="L51" s="81"/>
      <c r="M51" s="79"/>
      <c r="N51" s="81"/>
      <c r="O51" s="79"/>
      <c r="P51" s="79"/>
      <c r="Q51" s="79"/>
      <c r="R51" s="55"/>
      <c r="S51" s="111">
        <f t="shared" si="14"/>
        <v>0</v>
      </c>
      <c r="T51" s="111">
        <f t="shared" si="15"/>
        <v>0</v>
      </c>
      <c r="U51" s="111">
        <f t="shared" si="16"/>
        <v>0</v>
      </c>
      <c r="V51" s="112">
        <f t="shared" si="17"/>
        <v>0</v>
      </c>
      <c r="W51" s="142">
        <f t="shared" si="18"/>
        <v>0</v>
      </c>
      <c r="X51" s="143">
        <f t="shared" si="19"/>
        <v>0</v>
      </c>
    </row>
    <row r="52" spans="1:24" s="27" customFormat="1">
      <c r="A52" s="79"/>
      <c r="B52" s="91"/>
      <c r="C52" s="195"/>
      <c r="D52" s="91" t="s">
        <v>159</v>
      </c>
      <c r="E52" s="29" t="s">
        <v>160</v>
      </c>
      <c r="F52" s="191">
        <v>8</v>
      </c>
      <c r="G52" s="110">
        <v>100</v>
      </c>
      <c r="H52" s="113" t="s">
        <v>72</v>
      </c>
      <c r="I52" s="186" t="s">
        <v>109</v>
      </c>
      <c r="J52" s="81"/>
      <c r="K52" s="79"/>
      <c r="L52" s="81"/>
      <c r="M52" s="79"/>
      <c r="N52" s="81"/>
      <c r="O52" s="79"/>
      <c r="P52" s="79"/>
      <c r="Q52" s="79"/>
      <c r="R52" s="55"/>
      <c r="S52" s="111">
        <f t="shared" si="14"/>
        <v>0</v>
      </c>
      <c r="T52" s="111">
        <f t="shared" si="15"/>
        <v>0</v>
      </c>
      <c r="U52" s="111">
        <f t="shared" si="16"/>
        <v>0</v>
      </c>
      <c r="V52" s="112">
        <f t="shared" si="17"/>
        <v>0</v>
      </c>
      <c r="W52" s="142">
        <f t="shared" si="18"/>
        <v>0</v>
      </c>
      <c r="X52" s="143">
        <f t="shared" si="19"/>
        <v>0</v>
      </c>
    </row>
    <row r="53" spans="1:24" s="27" customFormat="1" ht="19.8" thickBot="1">
      <c r="A53" s="79"/>
      <c r="B53" s="91"/>
      <c r="C53" s="195"/>
      <c r="D53" s="91" t="s">
        <v>157</v>
      </c>
      <c r="E53" s="77" t="s">
        <v>158</v>
      </c>
      <c r="F53" s="191">
        <v>8</v>
      </c>
      <c r="G53" s="110">
        <v>100</v>
      </c>
      <c r="H53" s="113" t="s">
        <v>72</v>
      </c>
      <c r="I53" s="186" t="s">
        <v>109</v>
      </c>
      <c r="J53" s="81"/>
      <c r="K53" s="79"/>
      <c r="L53" s="81"/>
      <c r="M53" s="79"/>
      <c r="N53" s="81"/>
      <c r="O53" s="79"/>
      <c r="P53" s="79"/>
      <c r="Q53" s="79"/>
      <c r="R53" s="55"/>
      <c r="S53" s="111">
        <f t="shared" si="14"/>
        <v>0</v>
      </c>
      <c r="T53" s="111">
        <f t="shared" si="15"/>
        <v>0</v>
      </c>
      <c r="U53" s="111">
        <f t="shared" si="16"/>
        <v>0</v>
      </c>
      <c r="V53" s="112">
        <f t="shared" si="17"/>
        <v>0</v>
      </c>
      <c r="W53" s="142">
        <f t="shared" si="18"/>
        <v>0</v>
      </c>
      <c r="X53" s="143">
        <f t="shared" si="19"/>
        <v>0</v>
      </c>
    </row>
    <row r="54" spans="1:24" ht="19.8" thickBot="1">
      <c r="A54" s="157"/>
      <c r="B54" s="158"/>
      <c r="C54" s="159"/>
      <c r="D54" s="159"/>
      <c r="E54" s="160" t="s">
        <v>15</v>
      </c>
      <c r="F54" s="194" t="e">
        <f>#REF!+#REF!+#REF!+#REF!+F10+#REF!+#REF!+F17+F27+F38+#REF!</f>
        <v>#REF!</v>
      </c>
      <c r="G54" s="162">
        <f>SUM(G10:G53)</f>
        <v>4400</v>
      </c>
      <c r="H54" s="163"/>
      <c r="I54" s="162"/>
      <c r="J54" s="164">
        <f>SUM(J10:J53)</f>
        <v>0</v>
      </c>
      <c r="K54" s="165"/>
      <c r="L54" s="164">
        <f>SUM(L10:L53)</f>
        <v>0</v>
      </c>
      <c r="M54" s="165"/>
      <c r="N54" s="164">
        <f>SUM(N10:N53)</f>
        <v>0</v>
      </c>
      <c r="O54" s="165"/>
      <c r="P54" s="164">
        <f>SUM(P10:P53)</f>
        <v>0</v>
      </c>
      <c r="Q54" s="166"/>
      <c r="R54" s="167"/>
      <c r="S54" s="166"/>
      <c r="T54" s="166"/>
      <c r="U54" s="166"/>
      <c r="V54" s="166"/>
      <c r="W54" s="165"/>
      <c r="X54" s="168">
        <f>SUM(X10:X53)</f>
        <v>0</v>
      </c>
    </row>
    <row r="55" spans="1:24">
      <c r="A55" s="152"/>
      <c r="B55" s="153"/>
      <c r="C55" s="153"/>
      <c r="D55" s="153"/>
      <c r="E55" s="154" t="s">
        <v>84</v>
      </c>
      <c r="F55" s="172"/>
      <c r="G55" s="155"/>
      <c r="H55" s="156"/>
      <c r="I55" s="156"/>
      <c r="J55" s="106"/>
      <c r="K55" s="106"/>
      <c r="L55" s="106"/>
      <c r="M55" s="106"/>
      <c r="N55" s="106"/>
      <c r="O55" s="106"/>
      <c r="P55" s="106"/>
      <c r="Q55" s="106"/>
      <c r="R55" s="106"/>
      <c r="S55" s="169"/>
      <c r="T55" s="169"/>
      <c r="U55" s="169"/>
      <c r="V55" s="169"/>
      <c r="W55" s="152"/>
      <c r="X55" s="171"/>
    </row>
    <row r="56" spans="1:24" ht="38.4">
      <c r="A56" s="76"/>
      <c r="B56" s="135"/>
      <c r="C56" s="94"/>
      <c r="D56" s="94"/>
      <c r="E56" s="29" t="s">
        <v>56</v>
      </c>
      <c r="F56" s="56"/>
      <c r="G56" s="57">
        <v>100</v>
      </c>
      <c r="H56" s="58"/>
      <c r="I56" s="74" t="s">
        <v>14</v>
      </c>
      <c r="J56" s="60"/>
      <c r="K56" s="60"/>
      <c r="L56" s="60"/>
      <c r="M56" s="60"/>
      <c r="N56" s="60"/>
      <c r="O56" s="60"/>
      <c r="P56" s="60"/>
      <c r="Q56" s="60"/>
      <c r="R56" s="62"/>
      <c r="S56" s="60">
        <f t="shared" ref="S56:S64" si="20">G56*J56</f>
        <v>0</v>
      </c>
      <c r="T56" s="60">
        <f t="shared" ref="T56:T64" si="21">G56*L56</f>
        <v>0</v>
      </c>
      <c r="U56" s="60">
        <f t="shared" ref="U56:U64" si="22">G56*N56</f>
        <v>0</v>
      </c>
      <c r="V56" s="60">
        <f t="shared" ref="V56:V64" si="23">G56*P56</f>
        <v>0</v>
      </c>
      <c r="W56" s="142">
        <f t="shared" ref="W56:W64" si="24">MAX(J56,L56,N56,P56)</f>
        <v>0</v>
      </c>
      <c r="X56" s="143">
        <f t="shared" ref="X56:X64" si="25">W56*G56</f>
        <v>0</v>
      </c>
    </row>
    <row r="57" spans="1:24" ht="38.4">
      <c r="A57" s="126"/>
      <c r="B57" s="132"/>
      <c r="C57" s="127"/>
      <c r="D57" s="127"/>
      <c r="E57" s="108" t="s">
        <v>58</v>
      </c>
      <c r="F57" s="102"/>
      <c r="G57" s="103">
        <v>100</v>
      </c>
      <c r="H57" s="104"/>
      <c r="I57" s="74"/>
      <c r="J57" s="107"/>
      <c r="K57" s="107"/>
      <c r="L57" s="107"/>
      <c r="M57" s="107"/>
      <c r="N57" s="107"/>
      <c r="O57" s="107"/>
      <c r="P57" s="107"/>
      <c r="Q57" s="107"/>
      <c r="R57" s="128"/>
      <c r="S57" s="60">
        <f t="shared" si="20"/>
        <v>0</v>
      </c>
      <c r="T57" s="60">
        <f t="shared" si="21"/>
        <v>0</v>
      </c>
      <c r="U57" s="60">
        <f t="shared" si="22"/>
        <v>0</v>
      </c>
      <c r="V57" s="60">
        <f t="shared" si="23"/>
        <v>0</v>
      </c>
      <c r="W57" s="142">
        <f t="shared" si="24"/>
        <v>0</v>
      </c>
      <c r="X57" s="143">
        <f t="shared" si="25"/>
        <v>0</v>
      </c>
    </row>
    <row r="58" spans="1:24">
      <c r="A58" s="82"/>
      <c r="B58" s="133"/>
      <c r="C58" s="92"/>
      <c r="D58" s="92"/>
      <c r="E58" s="29" t="s">
        <v>59</v>
      </c>
      <c r="F58" s="80"/>
      <c r="G58" s="57">
        <v>100</v>
      </c>
      <c r="H58" s="58"/>
      <c r="I58" s="74"/>
      <c r="J58" s="60"/>
      <c r="K58" s="60"/>
      <c r="L58" s="60"/>
      <c r="M58" s="60"/>
      <c r="N58" s="60"/>
      <c r="O58" s="60"/>
      <c r="P58" s="60"/>
      <c r="Q58" s="60"/>
      <c r="R58" s="62"/>
      <c r="S58" s="60">
        <f t="shared" si="20"/>
        <v>0</v>
      </c>
      <c r="T58" s="60">
        <f t="shared" si="21"/>
        <v>0</v>
      </c>
      <c r="U58" s="60">
        <f t="shared" si="22"/>
        <v>0</v>
      </c>
      <c r="V58" s="60">
        <f t="shared" si="23"/>
        <v>0</v>
      </c>
      <c r="W58" s="142">
        <f t="shared" si="24"/>
        <v>0</v>
      </c>
      <c r="X58" s="143">
        <f t="shared" si="25"/>
        <v>0</v>
      </c>
    </row>
    <row r="59" spans="1:24" ht="38.4">
      <c r="A59" s="82"/>
      <c r="B59" s="134"/>
      <c r="C59" s="93"/>
      <c r="D59" s="93"/>
      <c r="E59" s="36" t="s">
        <v>60</v>
      </c>
      <c r="F59" s="83"/>
      <c r="G59" s="65">
        <v>200</v>
      </c>
      <c r="H59" s="58"/>
      <c r="I59" s="74"/>
      <c r="J59" s="59"/>
      <c r="K59" s="59"/>
      <c r="L59" s="59"/>
      <c r="M59" s="59"/>
      <c r="N59" s="59"/>
      <c r="O59" s="59"/>
      <c r="P59" s="59"/>
      <c r="Q59" s="59"/>
      <c r="R59" s="66"/>
      <c r="S59" s="60">
        <f t="shared" si="20"/>
        <v>0</v>
      </c>
      <c r="T59" s="60">
        <f t="shared" si="21"/>
        <v>0</v>
      </c>
      <c r="U59" s="60">
        <f t="shared" si="22"/>
        <v>0</v>
      </c>
      <c r="V59" s="60">
        <f t="shared" si="23"/>
        <v>0</v>
      </c>
      <c r="W59" s="142">
        <f t="shared" si="24"/>
        <v>0</v>
      </c>
      <c r="X59" s="143">
        <f t="shared" si="25"/>
        <v>0</v>
      </c>
    </row>
    <row r="60" spans="1:24" ht="38.4">
      <c r="A60" s="82"/>
      <c r="B60" s="134"/>
      <c r="C60" s="93"/>
      <c r="D60" s="93"/>
      <c r="E60" s="36" t="s">
        <v>61</v>
      </c>
      <c r="F60" s="83"/>
      <c r="G60" s="65">
        <v>100</v>
      </c>
      <c r="H60" s="58"/>
      <c r="I60" s="74" t="s">
        <v>14</v>
      </c>
      <c r="J60" s="59"/>
      <c r="K60" s="59"/>
      <c r="L60" s="59"/>
      <c r="M60" s="59"/>
      <c r="N60" s="59"/>
      <c r="O60" s="59"/>
      <c r="P60" s="59"/>
      <c r="Q60" s="59"/>
      <c r="R60" s="66"/>
      <c r="S60" s="60">
        <f t="shared" si="20"/>
        <v>0</v>
      </c>
      <c r="T60" s="60">
        <f t="shared" si="21"/>
        <v>0</v>
      </c>
      <c r="U60" s="60">
        <f t="shared" si="22"/>
        <v>0</v>
      </c>
      <c r="V60" s="60">
        <f t="shared" si="23"/>
        <v>0</v>
      </c>
      <c r="W60" s="142">
        <f t="shared" si="24"/>
        <v>0</v>
      </c>
      <c r="X60" s="143">
        <f t="shared" si="25"/>
        <v>0</v>
      </c>
    </row>
    <row r="61" spans="1:24">
      <c r="A61" s="82"/>
      <c r="B61" s="134"/>
      <c r="C61" s="93"/>
      <c r="D61" s="93"/>
      <c r="E61" s="36" t="s">
        <v>62</v>
      </c>
      <c r="F61" s="83"/>
      <c r="G61" s="65">
        <v>100</v>
      </c>
      <c r="H61" s="58"/>
      <c r="I61" s="74" t="s">
        <v>14</v>
      </c>
      <c r="J61" s="59"/>
      <c r="K61" s="59"/>
      <c r="L61" s="59"/>
      <c r="M61" s="59"/>
      <c r="N61" s="59"/>
      <c r="O61" s="59"/>
      <c r="P61" s="59"/>
      <c r="Q61" s="59"/>
      <c r="R61" s="66"/>
      <c r="S61" s="60">
        <f t="shared" si="20"/>
        <v>0</v>
      </c>
      <c r="T61" s="60">
        <f t="shared" si="21"/>
        <v>0</v>
      </c>
      <c r="U61" s="60">
        <f t="shared" si="22"/>
        <v>0</v>
      </c>
      <c r="V61" s="60">
        <f t="shared" si="23"/>
        <v>0</v>
      </c>
      <c r="W61" s="142">
        <f t="shared" si="24"/>
        <v>0</v>
      </c>
      <c r="X61" s="143">
        <f t="shared" si="25"/>
        <v>0</v>
      </c>
    </row>
    <row r="62" spans="1:24" ht="38.4">
      <c r="A62" s="82"/>
      <c r="B62" s="134"/>
      <c r="C62" s="93"/>
      <c r="D62" s="93"/>
      <c r="E62" s="36" t="s">
        <v>63</v>
      </c>
      <c r="F62" s="83"/>
      <c r="G62" s="65">
        <v>100</v>
      </c>
      <c r="H62" s="58"/>
      <c r="I62" s="74" t="s">
        <v>14</v>
      </c>
      <c r="J62" s="59"/>
      <c r="K62" s="59"/>
      <c r="L62" s="59"/>
      <c r="M62" s="59"/>
      <c r="N62" s="59"/>
      <c r="O62" s="59"/>
      <c r="P62" s="59"/>
      <c r="Q62" s="59"/>
      <c r="R62" s="66"/>
      <c r="S62" s="60">
        <f t="shared" si="20"/>
        <v>0</v>
      </c>
      <c r="T62" s="60">
        <f t="shared" si="21"/>
        <v>0</v>
      </c>
      <c r="U62" s="60">
        <f t="shared" si="22"/>
        <v>0</v>
      </c>
      <c r="V62" s="60">
        <f t="shared" si="23"/>
        <v>0</v>
      </c>
      <c r="W62" s="142">
        <f t="shared" si="24"/>
        <v>0</v>
      </c>
      <c r="X62" s="143">
        <f t="shared" si="25"/>
        <v>0</v>
      </c>
    </row>
    <row r="63" spans="1:24">
      <c r="A63" s="82"/>
      <c r="B63" s="134"/>
      <c r="C63" s="93"/>
      <c r="D63" s="93"/>
      <c r="E63" s="36" t="s">
        <v>64</v>
      </c>
      <c r="F63" s="83"/>
      <c r="G63" s="65">
        <v>100</v>
      </c>
      <c r="H63" s="58"/>
      <c r="I63" s="63"/>
      <c r="J63" s="59"/>
      <c r="K63" s="59"/>
      <c r="L63" s="59"/>
      <c r="M63" s="59"/>
      <c r="N63" s="59"/>
      <c r="O63" s="59"/>
      <c r="P63" s="59"/>
      <c r="Q63" s="59"/>
      <c r="R63" s="66"/>
      <c r="S63" s="60">
        <f t="shared" si="20"/>
        <v>0</v>
      </c>
      <c r="T63" s="60">
        <f t="shared" si="21"/>
        <v>0</v>
      </c>
      <c r="U63" s="60">
        <f t="shared" si="22"/>
        <v>0</v>
      </c>
      <c r="V63" s="60">
        <f t="shared" si="23"/>
        <v>0</v>
      </c>
      <c r="W63" s="142">
        <f t="shared" si="24"/>
        <v>0</v>
      </c>
      <c r="X63" s="143">
        <f t="shared" si="25"/>
        <v>0</v>
      </c>
    </row>
    <row r="64" spans="1:24">
      <c r="A64" s="82"/>
      <c r="B64" s="133"/>
      <c r="C64" s="92"/>
      <c r="D64" s="92"/>
      <c r="E64" s="32" t="s">
        <v>45</v>
      </c>
      <c r="F64" s="80"/>
      <c r="G64" s="61">
        <v>100</v>
      </c>
      <c r="H64" s="58"/>
      <c r="I64" s="74" t="s">
        <v>14</v>
      </c>
      <c r="J64" s="82"/>
      <c r="K64" s="82"/>
      <c r="L64" s="82"/>
      <c r="M64" s="82"/>
      <c r="N64" s="82"/>
      <c r="O64" s="82"/>
      <c r="P64" s="82"/>
      <c r="Q64" s="82"/>
      <c r="R64" s="62"/>
      <c r="S64" s="60">
        <f t="shared" si="20"/>
        <v>0</v>
      </c>
      <c r="T64" s="60">
        <f t="shared" si="21"/>
        <v>0</v>
      </c>
      <c r="U64" s="60">
        <f t="shared" si="22"/>
        <v>0</v>
      </c>
      <c r="V64" s="60">
        <f t="shared" si="23"/>
        <v>0</v>
      </c>
      <c r="W64" s="142">
        <f t="shared" si="24"/>
        <v>0</v>
      </c>
      <c r="X64" s="143">
        <f t="shared" si="25"/>
        <v>0</v>
      </c>
    </row>
    <row r="65" spans="1:24" ht="57.6">
      <c r="A65" s="76"/>
      <c r="B65" s="135"/>
      <c r="C65" s="94"/>
      <c r="D65" s="94"/>
      <c r="E65" s="77" t="s">
        <v>111</v>
      </c>
      <c r="F65" s="56"/>
      <c r="G65" s="61">
        <v>200</v>
      </c>
      <c r="H65" s="58"/>
      <c r="I65" s="74"/>
      <c r="J65" s="60"/>
      <c r="K65" s="60"/>
      <c r="L65" s="60"/>
      <c r="M65" s="60"/>
      <c r="N65" s="60"/>
      <c r="O65" s="60"/>
      <c r="P65" s="60"/>
      <c r="Q65" s="60"/>
      <c r="R65" s="62"/>
      <c r="S65" s="60">
        <f t="shared" ref="S65:S83" si="26">G65*J65</f>
        <v>0</v>
      </c>
      <c r="T65" s="60">
        <f t="shared" ref="T65:T83" si="27">G65*L65</f>
        <v>0</v>
      </c>
      <c r="U65" s="60">
        <f t="shared" ref="U65:U83" si="28">G65*N65</f>
        <v>0</v>
      </c>
      <c r="V65" s="60">
        <f t="shared" ref="V65:V83" si="29">G65*P65</f>
        <v>0</v>
      </c>
      <c r="W65" s="142">
        <f t="shared" ref="W65:W83" si="30">MAX(J65,L65,N65,P65)</f>
        <v>0</v>
      </c>
      <c r="X65" s="143">
        <f t="shared" ref="X65:X83" si="31">W65*G65</f>
        <v>0</v>
      </c>
    </row>
    <row r="66" spans="1:24" ht="57.6">
      <c r="A66" s="76"/>
      <c r="B66" s="135"/>
      <c r="C66" s="94"/>
      <c r="D66" s="94"/>
      <c r="E66" s="77" t="s">
        <v>161</v>
      </c>
      <c r="F66" s="56"/>
      <c r="G66" s="61">
        <v>200</v>
      </c>
      <c r="H66" s="58"/>
      <c r="I66" s="74" t="s">
        <v>14</v>
      </c>
      <c r="J66" s="60"/>
      <c r="K66" s="60"/>
      <c r="L66" s="60"/>
      <c r="M66" s="60"/>
      <c r="N66" s="60"/>
      <c r="O66" s="60"/>
      <c r="P66" s="60"/>
      <c r="Q66" s="60"/>
      <c r="R66" s="62"/>
      <c r="S66" s="60">
        <f t="shared" si="26"/>
        <v>0</v>
      </c>
      <c r="T66" s="60">
        <f t="shared" si="27"/>
        <v>0</v>
      </c>
      <c r="U66" s="60">
        <f t="shared" si="28"/>
        <v>0</v>
      </c>
      <c r="V66" s="60">
        <f t="shared" si="29"/>
        <v>0</v>
      </c>
      <c r="W66" s="142">
        <f t="shared" si="30"/>
        <v>0</v>
      </c>
      <c r="X66" s="143">
        <f t="shared" si="31"/>
        <v>0</v>
      </c>
    </row>
    <row r="67" spans="1:24">
      <c r="A67" s="76"/>
      <c r="B67" s="135"/>
      <c r="C67" s="94"/>
      <c r="D67" s="94"/>
      <c r="E67" s="30" t="s">
        <v>44</v>
      </c>
      <c r="F67" s="56"/>
      <c r="G67" s="61">
        <v>100</v>
      </c>
      <c r="H67" s="58"/>
      <c r="I67" s="74" t="s">
        <v>14</v>
      </c>
      <c r="J67" s="60"/>
      <c r="K67" s="60"/>
      <c r="L67" s="60"/>
      <c r="M67" s="60"/>
      <c r="N67" s="60"/>
      <c r="O67" s="60"/>
      <c r="P67" s="60"/>
      <c r="Q67" s="60"/>
      <c r="R67" s="62"/>
      <c r="S67" s="60">
        <f t="shared" si="26"/>
        <v>0</v>
      </c>
      <c r="T67" s="60">
        <f t="shared" si="27"/>
        <v>0</v>
      </c>
      <c r="U67" s="60">
        <f t="shared" si="28"/>
        <v>0</v>
      </c>
      <c r="V67" s="60">
        <f t="shared" si="29"/>
        <v>0</v>
      </c>
      <c r="W67" s="142">
        <f t="shared" si="30"/>
        <v>0</v>
      </c>
      <c r="X67" s="143">
        <f t="shared" si="31"/>
        <v>0</v>
      </c>
    </row>
    <row r="68" spans="1:24" ht="38.4">
      <c r="A68" s="76"/>
      <c r="B68" s="135"/>
      <c r="C68" s="94"/>
      <c r="D68" s="94"/>
      <c r="E68" s="30" t="s">
        <v>46</v>
      </c>
      <c r="F68" s="56"/>
      <c r="G68" s="61">
        <v>100</v>
      </c>
      <c r="H68" s="58"/>
      <c r="I68" s="74"/>
      <c r="J68" s="60"/>
      <c r="K68" s="60"/>
      <c r="L68" s="60"/>
      <c r="M68" s="60"/>
      <c r="N68" s="60"/>
      <c r="O68" s="60"/>
      <c r="P68" s="60"/>
      <c r="Q68" s="60"/>
      <c r="R68" s="62"/>
      <c r="S68" s="60">
        <f t="shared" si="26"/>
        <v>0</v>
      </c>
      <c r="T68" s="60">
        <f t="shared" si="27"/>
        <v>0</v>
      </c>
      <c r="U68" s="60">
        <f t="shared" si="28"/>
        <v>0</v>
      </c>
      <c r="V68" s="60">
        <f t="shared" si="29"/>
        <v>0</v>
      </c>
      <c r="W68" s="142">
        <f t="shared" si="30"/>
        <v>0</v>
      </c>
      <c r="X68" s="143">
        <f t="shared" si="31"/>
        <v>0</v>
      </c>
    </row>
    <row r="69" spans="1:24" ht="57.6">
      <c r="A69" s="76"/>
      <c r="B69" s="135"/>
      <c r="C69" s="94"/>
      <c r="D69" s="94"/>
      <c r="E69" s="30" t="s">
        <v>112</v>
      </c>
      <c r="F69" s="56"/>
      <c r="G69" s="61">
        <v>100</v>
      </c>
      <c r="H69" s="58"/>
      <c r="I69" s="74" t="s">
        <v>14</v>
      </c>
      <c r="J69" s="60"/>
      <c r="K69" s="60"/>
      <c r="L69" s="60"/>
      <c r="M69" s="60"/>
      <c r="N69" s="60"/>
      <c r="O69" s="60"/>
      <c r="P69" s="60"/>
      <c r="Q69" s="60"/>
      <c r="R69" s="62"/>
      <c r="S69" s="60">
        <f t="shared" si="26"/>
        <v>0</v>
      </c>
      <c r="T69" s="60">
        <f t="shared" si="27"/>
        <v>0</v>
      </c>
      <c r="U69" s="60">
        <f t="shared" si="28"/>
        <v>0</v>
      </c>
      <c r="V69" s="60">
        <f t="shared" si="29"/>
        <v>0</v>
      </c>
      <c r="W69" s="142">
        <f t="shared" si="30"/>
        <v>0</v>
      </c>
      <c r="X69" s="143">
        <f t="shared" si="31"/>
        <v>0</v>
      </c>
    </row>
    <row r="70" spans="1:24" ht="38.4">
      <c r="A70" s="76"/>
      <c r="B70" s="135"/>
      <c r="C70" s="94"/>
      <c r="D70" s="94"/>
      <c r="E70" s="30" t="s">
        <v>52</v>
      </c>
      <c r="F70" s="56"/>
      <c r="G70" s="61">
        <v>100</v>
      </c>
      <c r="H70" s="58"/>
      <c r="I70" s="74" t="s">
        <v>14</v>
      </c>
      <c r="J70" s="60"/>
      <c r="K70" s="60"/>
      <c r="L70" s="60"/>
      <c r="M70" s="60"/>
      <c r="N70" s="60"/>
      <c r="O70" s="60"/>
      <c r="P70" s="60"/>
      <c r="Q70" s="60"/>
      <c r="R70" s="62"/>
      <c r="S70" s="60">
        <f t="shared" si="26"/>
        <v>0</v>
      </c>
      <c r="T70" s="60">
        <f t="shared" si="27"/>
        <v>0</v>
      </c>
      <c r="U70" s="60">
        <f t="shared" si="28"/>
        <v>0</v>
      </c>
      <c r="V70" s="60">
        <f t="shared" si="29"/>
        <v>0</v>
      </c>
      <c r="W70" s="142">
        <f t="shared" si="30"/>
        <v>0</v>
      </c>
      <c r="X70" s="143">
        <f t="shared" si="31"/>
        <v>0</v>
      </c>
    </row>
    <row r="71" spans="1:24">
      <c r="A71" s="76"/>
      <c r="B71" s="135"/>
      <c r="C71" s="94"/>
      <c r="D71" s="94"/>
      <c r="E71" s="31" t="s">
        <v>75</v>
      </c>
      <c r="F71" s="56"/>
      <c r="G71" s="61">
        <v>100</v>
      </c>
      <c r="H71" s="58"/>
      <c r="I71" s="74" t="s">
        <v>14</v>
      </c>
      <c r="J71" s="60"/>
      <c r="K71" s="60"/>
      <c r="L71" s="60"/>
      <c r="M71" s="60"/>
      <c r="N71" s="60"/>
      <c r="O71" s="60"/>
      <c r="P71" s="60"/>
      <c r="Q71" s="60"/>
      <c r="R71" s="62"/>
      <c r="S71" s="60">
        <f t="shared" si="26"/>
        <v>0</v>
      </c>
      <c r="T71" s="60">
        <f t="shared" si="27"/>
        <v>0</v>
      </c>
      <c r="U71" s="60">
        <f t="shared" si="28"/>
        <v>0</v>
      </c>
      <c r="V71" s="60">
        <f t="shared" si="29"/>
        <v>0</v>
      </c>
      <c r="W71" s="142">
        <f t="shared" si="30"/>
        <v>0</v>
      </c>
      <c r="X71" s="143">
        <f t="shared" si="31"/>
        <v>0</v>
      </c>
    </row>
    <row r="72" spans="1:24" ht="38.4">
      <c r="A72" s="76"/>
      <c r="B72" s="135"/>
      <c r="C72" s="94"/>
      <c r="D72" s="94"/>
      <c r="E72" s="30" t="s">
        <v>82</v>
      </c>
      <c r="F72" s="56"/>
      <c r="G72" s="61">
        <v>200</v>
      </c>
      <c r="H72" s="58"/>
      <c r="I72" s="74"/>
      <c r="J72" s="60"/>
      <c r="K72" s="60"/>
      <c r="L72" s="60"/>
      <c r="M72" s="60"/>
      <c r="N72" s="60"/>
      <c r="O72" s="60"/>
      <c r="P72" s="60"/>
      <c r="Q72" s="60"/>
      <c r="R72" s="62"/>
      <c r="S72" s="60">
        <f t="shared" si="26"/>
        <v>0</v>
      </c>
      <c r="T72" s="60">
        <f t="shared" si="27"/>
        <v>0</v>
      </c>
      <c r="U72" s="60">
        <f t="shared" si="28"/>
        <v>0</v>
      </c>
      <c r="V72" s="60">
        <f t="shared" si="29"/>
        <v>0</v>
      </c>
      <c r="W72" s="142">
        <f t="shared" si="30"/>
        <v>0</v>
      </c>
      <c r="X72" s="143">
        <f t="shared" si="31"/>
        <v>0</v>
      </c>
    </row>
    <row r="73" spans="1:24" ht="57.6">
      <c r="A73" s="76"/>
      <c r="B73" s="135"/>
      <c r="C73" s="94"/>
      <c r="D73" s="94"/>
      <c r="E73" s="30" t="s">
        <v>83</v>
      </c>
      <c r="F73" s="56"/>
      <c r="G73" s="61">
        <v>200</v>
      </c>
      <c r="H73" s="58"/>
      <c r="I73" s="74" t="s">
        <v>14</v>
      </c>
      <c r="J73" s="60"/>
      <c r="K73" s="60"/>
      <c r="L73" s="60"/>
      <c r="M73" s="60"/>
      <c r="N73" s="60"/>
      <c r="O73" s="60"/>
      <c r="P73" s="60"/>
      <c r="Q73" s="60"/>
      <c r="R73" s="62"/>
      <c r="S73" s="60">
        <f t="shared" si="26"/>
        <v>0</v>
      </c>
      <c r="T73" s="60">
        <f t="shared" si="27"/>
        <v>0</v>
      </c>
      <c r="U73" s="60">
        <f t="shared" si="28"/>
        <v>0</v>
      </c>
      <c r="V73" s="60">
        <f t="shared" si="29"/>
        <v>0</v>
      </c>
      <c r="W73" s="142">
        <f t="shared" si="30"/>
        <v>0</v>
      </c>
      <c r="X73" s="143">
        <f t="shared" si="31"/>
        <v>0</v>
      </c>
    </row>
    <row r="74" spans="1:24" ht="57.6">
      <c r="A74" s="76"/>
      <c r="B74" s="135"/>
      <c r="C74" s="94"/>
      <c r="D74" s="94"/>
      <c r="E74" s="30" t="s">
        <v>54</v>
      </c>
      <c r="F74" s="56"/>
      <c r="G74" s="61">
        <v>100</v>
      </c>
      <c r="H74" s="58"/>
      <c r="I74" s="74"/>
      <c r="J74" s="60"/>
      <c r="K74" s="60"/>
      <c r="L74" s="60"/>
      <c r="M74" s="60"/>
      <c r="N74" s="60"/>
      <c r="O74" s="60"/>
      <c r="P74" s="60"/>
      <c r="Q74" s="60"/>
      <c r="R74" s="62"/>
      <c r="S74" s="60">
        <f t="shared" si="26"/>
        <v>0</v>
      </c>
      <c r="T74" s="60">
        <f t="shared" si="27"/>
        <v>0</v>
      </c>
      <c r="U74" s="60">
        <f t="shared" si="28"/>
        <v>0</v>
      </c>
      <c r="V74" s="60">
        <f t="shared" si="29"/>
        <v>0</v>
      </c>
      <c r="W74" s="142">
        <f t="shared" si="30"/>
        <v>0</v>
      </c>
      <c r="X74" s="143">
        <f t="shared" si="31"/>
        <v>0</v>
      </c>
    </row>
    <row r="75" spans="1:24" ht="57.6">
      <c r="A75" s="76"/>
      <c r="B75" s="135"/>
      <c r="C75" s="94"/>
      <c r="D75" s="94"/>
      <c r="E75" s="30" t="s">
        <v>55</v>
      </c>
      <c r="F75" s="56"/>
      <c r="G75" s="61">
        <v>100</v>
      </c>
      <c r="H75" s="58"/>
      <c r="I75" s="74" t="s">
        <v>14</v>
      </c>
      <c r="J75" s="60"/>
      <c r="K75" s="60"/>
      <c r="L75" s="60"/>
      <c r="M75" s="60"/>
      <c r="N75" s="60"/>
      <c r="O75" s="60"/>
      <c r="P75" s="60"/>
      <c r="Q75" s="60"/>
      <c r="R75" s="62"/>
      <c r="S75" s="60">
        <f t="shared" si="26"/>
        <v>0</v>
      </c>
      <c r="T75" s="60">
        <f t="shared" si="27"/>
        <v>0</v>
      </c>
      <c r="U75" s="60">
        <f t="shared" si="28"/>
        <v>0</v>
      </c>
      <c r="V75" s="60">
        <f t="shared" si="29"/>
        <v>0</v>
      </c>
      <c r="W75" s="142">
        <f t="shared" si="30"/>
        <v>0</v>
      </c>
      <c r="X75" s="143">
        <f t="shared" si="31"/>
        <v>0</v>
      </c>
    </row>
    <row r="76" spans="1:24" ht="38.4">
      <c r="A76" s="76"/>
      <c r="B76" s="135"/>
      <c r="C76" s="94"/>
      <c r="D76" s="94"/>
      <c r="E76" s="32" t="s">
        <v>47</v>
      </c>
      <c r="F76" s="56"/>
      <c r="G76" s="61"/>
      <c r="H76" s="58"/>
      <c r="I76" s="74"/>
      <c r="J76" s="60"/>
      <c r="K76" s="60"/>
      <c r="L76" s="60"/>
      <c r="M76" s="60"/>
      <c r="N76" s="60"/>
      <c r="O76" s="60"/>
      <c r="P76" s="60"/>
      <c r="Q76" s="60"/>
      <c r="R76" s="62"/>
      <c r="S76" s="60">
        <f t="shared" si="26"/>
        <v>0</v>
      </c>
      <c r="T76" s="60">
        <f t="shared" si="27"/>
        <v>0</v>
      </c>
      <c r="U76" s="60">
        <f t="shared" si="28"/>
        <v>0</v>
      </c>
      <c r="V76" s="60">
        <f t="shared" si="29"/>
        <v>0</v>
      </c>
      <c r="W76" s="142">
        <f t="shared" si="30"/>
        <v>0</v>
      </c>
      <c r="X76" s="143">
        <f t="shared" si="31"/>
        <v>0</v>
      </c>
    </row>
    <row r="77" spans="1:24">
      <c r="A77" s="76"/>
      <c r="B77" s="135"/>
      <c r="C77" s="94"/>
      <c r="D77" s="94"/>
      <c r="E77" s="32" t="s">
        <v>48</v>
      </c>
      <c r="F77" s="56"/>
      <c r="G77" s="61">
        <v>50</v>
      </c>
      <c r="H77" s="58"/>
      <c r="I77" s="74"/>
      <c r="J77" s="60"/>
      <c r="K77" s="60"/>
      <c r="L77" s="60"/>
      <c r="M77" s="60"/>
      <c r="N77" s="60"/>
      <c r="O77" s="60"/>
      <c r="P77" s="60"/>
      <c r="Q77" s="60"/>
      <c r="R77" s="62"/>
      <c r="S77" s="60">
        <f t="shared" si="26"/>
        <v>0</v>
      </c>
      <c r="T77" s="60">
        <f t="shared" si="27"/>
        <v>0</v>
      </c>
      <c r="U77" s="60">
        <f t="shared" si="28"/>
        <v>0</v>
      </c>
      <c r="V77" s="60">
        <f t="shared" si="29"/>
        <v>0</v>
      </c>
      <c r="W77" s="142">
        <f t="shared" si="30"/>
        <v>0</v>
      </c>
      <c r="X77" s="143">
        <f t="shared" si="31"/>
        <v>0</v>
      </c>
    </row>
    <row r="78" spans="1:24">
      <c r="A78" s="76"/>
      <c r="B78" s="135"/>
      <c r="C78" s="94"/>
      <c r="D78" s="94"/>
      <c r="E78" s="33" t="s">
        <v>49</v>
      </c>
      <c r="F78" s="56"/>
      <c r="G78" s="61">
        <v>50</v>
      </c>
      <c r="H78" s="58"/>
      <c r="I78" s="74"/>
      <c r="J78" s="60"/>
      <c r="K78" s="60"/>
      <c r="L78" s="60"/>
      <c r="M78" s="60"/>
      <c r="N78" s="60"/>
      <c r="O78" s="60"/>
      <c r="P78" s="60"/>
      <c r="Q78" s="60"/>
      <c r="R78" s="62"/>
      <c r="S78" s="60">
        <f t="shared" si="26"/>
        <v>0</v>
      </c>
      <c r="T78" s="60">
        <f t="shared" si="27"/>
        <v>0</v>
      </c>
      <c r="U78" s="60">
        <f t="shared" si="28"/>
        <v>0</v>
      </c>
      <c r="V78" s="60">
        <f t="shared" si="29"/>
        <v>0</v>
      </c>
      <c r="W78" s="142">
        <f t="shared" si="30"/>
        <v>0</v>
      </c>
      <c r="X78" s="143">
        <f t="shared" si="31"/>
        <v>0</v>
      </c>
    </row>
    <row r="79" spans="1:24">
      <c r="A79" s="76"/>
      <c r="B79" s="135"/>
      <c r="C79" s="94"/>
      <c r="D79" s="94"/>
      <c r="E79" s="34" t="s">
        <v>50</v>
      </c>
      <c r="F79" s="56"/>
      <c r="G79" s="61">
        <v>50</v>
      </c>
      <c r="H79" s="58"/>
      <c r="I79" s="74"/>
      <c r="J79" s="60"/>
      <c r="K79" s="60"/>
      <c r="L79" s="60"/>
      <c r="M79" s="60"/>
      <c r="N79" s="60"/>
      <c r="O79" s="60"/>
      <c r="P79" s="60"/>
      <c r="Q79" s="60"/>
      <c r="R79" s="62"/>
      <c r="S79" s="60">
        <f t="shared" si="26"/>
        <v>0</v>
      </c>
      <c r="T79" s="60">
        <f t="shared" si="27"/>
        <v>0</v>
      </c>
      <c r="U79" s="60">
        <f t="shared" si="28"/>
        <v>0</v>
      </c>
      <c r="V79" s="60">
        <f t="shared" si="29"/>
        <v>0</v>
      </c>
      <c r="W79" s="142">
        <f t="shared" si="30"/>
        <v>0</v>
      </c>
      <c r="X79" s="143">
        <f t="shared" si="31"/>
        <v>0</v>
      </c>
    </row>
    <row r="80" spans="1:24">
      <c r="A80" s="76"/>
      <c r="B80" s="136"/>
      <c r="C80" s="95"/>
      <c r="D80" s="95"/>
      <c r="E80" s="35" t="s">
        <v>51</v>
      </c>
      <c r="F80" s="56"/>
      <c r="G80" s="61">
        <v>50</v>
      </c>
      <c r="H80" s="58"/>
      <c r="I80" s="74"/>
      <c r="J80" s="60"/>
      <c r="K80" s="60"/>
      <c r="L80" s="60"/>
      <c r="M80" s="60"/>
      <c r="N80" s="60"/>
      <c r="O80" s="60"/>
      <c r="P80" s="60"/>
      <c r="Q80" s="60"/>
      <c r="R80" s="62"/>
      <c r="S80" s="60">
        <f t="shared" si="26"/>
        <v>0</v>
      </c>
      <c r="T80" s="60">
        <f t="shared" si="27"/>
        <v>0</v>
      </c>
      <c r="U80" s="60">
        <f t="shared" si="28"/>
        <v>0</v>
      </c>
      <c r="V80" s="60">
        <f t="shared" si="29"/>
        <v>0</v>
      </c>
      <c r="W80" s="142">
        <f t="shared" si="30"/>
        <v>0</v>
      </c>
      <c r="X80" s="143">
        <f t="shared" si="31"/>
        <v>0</v>
      </c>
    </row>
    <row r="81" spans="1:24" ht="96">
      <c r="A81" s="76"/>
      <c r="B81" s="136"/>
      <c r="C81" s="95"/>
      <c r="D81" s="95"/>
      <c r="E81" s="35" t="s">
        <v>162</v>
      </c>
      <c r="F81" s="56"/>
      <c r="G81" s="63">
        <v>200</v>
      </c>
      <c r="H81" s="58"/>
      <c r="I81" s="74" t="s">
        <v>14</v>
      </c>
      <c r="J81" s="60"/>
      <c r="K81" s="60"/>
      <c r="L81" s="60"/>
      <c r="M81" s="60"/>
      <c r="N81" s="60"/>
      <c r="O81" s="60"/>
      <c r="P81" s="60"/>
      <c r="Q81" s="60"/>
      <c r="R81" s="62"/>
      <c r="S81" s="60">
        <f t="shared" si="26"/>
        <v>0</v>
      </c>
      <c r="T81" s="60">
        <f t="shared" si="27"/>
        <v>0</v>
      </c>
      <c r="U81" s="60">
        <f t="shared" si="28"/>
        <v>0</v>
      </c>
      <c r="V81" s="60">
        <f t="shared" si="29"/>
        <v>0</v>
      </c>
      <c r="W81" s="142">
        <f t="shared" si="30"/>
        <v>0</v>
      </c>
      <c r="X81" s="143">
        <f t="shared" si="31"/>
        <v>0</v>
      </c>
    </row>
    <row r="82" spans="1:24" ht="57.6">
      <c r="A82" s="76"/>
      <c r="B82" s="135"/>
      <c r="C82" s="94"/>
      <c r="D82" s="94"/>
      <c r="E82" s="29" t="s">
        <v>57</v>
      </c>
      <c r="F82" s="56"/>
      <c r="G82" s="57">
        <v>100</v>
      </c>
      <c r="H82" s="58"/>
      <c r="I82" s="74"/>
      <c r="J82" s="60"/>
      <c r="K82" s="60"/>
      <c r="L82" s="60"/>
      <c r="M82" s="60"/>
      <c r="N82" s="60"/>
      <c r="O82" s="60"/>
      <c r="P82" s="60"/>
      <c r="Q82" s="60"/>
      <c r="R82" s="62"/>
      <c r="S82" s="60">
        <f t="shared" si="26"/>
        <v>0</v>
      </c>
      <c r="T82" s="60">
        <f t="shared" si="27"/>
        <v>0</v>
      </c>
      <c r="U82" s="60">
        <f t="shared" si="28"/>
        <v>0</v>
      </c>
      <c r="V82" s="60">
        <f t="shared" si="29"/>
        <v>0</v>
      </c>
      <c r="W82" s="142">
        <f t="shared" si="30"/>
        <v>0</v>
      </c>
      <c r="X82" s="143">
        <f t="shared" si="31"/>
        <v>0</v>
      </c>
    </row>
    <row r="83" spans="1:24" ht="38.4">
      <c r="A83" s="76"/>
      <c r="B83" s="136"/>
      <c r="C83" s="95"/>
      <c r="D83" s="95"/>
      <c r="E83" s="36" t="s">
        <v>74</v>
      </c>
      <c r="F83" s="56"/>
      <c r="G83" s="65">
        <v>100</v>
      </c>
      <c r="H83" s="58"/>
      <c r="I83" s="74"/>
      <c r="J83" s="60"/>
      <c r="K83" s="60"/>
      <c r="L83" s="60"/>
      <c r="M83" s="60"/>
      <c r="N83" s="60"/>
      <c r="O83" s="60"/>
      <c r="P83" s="60"/>
      <c r="Q83" s="60"/>
      <c r="R83" s="62"/>
      <c r="S83" s="60">
        <f t="shared" si="26"/>
        <v>0</v>
      </c>
      <c r="T83" s="60">
        <f t="shared" si="27"/>
        <v>0</v>
      </c>
      <c r="U83" s="60">
        <f t="shared" si="28"/>
        <v>0</v>
      </c>
      <c r="V83" s="60">
        <f t="shared" si="29"/>
        <v>0</v>
      </c>
      <c r="W83" s="142">
        <f t="shared" si="30"/>
        <v>0</v>
      </c>
      <c r="X83" s="143">
        <f t="shared" si="31"/>
        <v>0</v>
      </c>
    </row>
    <row r="84" spans="1:24">
      <c r="A84" s="78"/>
      <c r="B84" s="78"/>
      <c r="C84" s="78"/>
      <c r="D84" s="78"/>
      <c r="E84" s="78" t="s">
        <v>85</v>
      </c>
      <c r="F84" s="78"/>
      <c r="G84" s="78"/>
      <c r="H84" s="78"/>
      <c r="I84" s="78"/>
      <c r="J84" s="78"/>
      <c r="K84" s="78"/>
      <c r="L84" s="78"/>
      <c r="M84" s="78"/>
      <c r="N84" s="78"/>
      <c r="O84" s="78"/>
      <c r="P84" s="78"/>
      <c r="Q84" s="78"/>
      <c r="R84" s="78"/>
      <c r="S84" s="170"/>
      <c r="T84" s="170"/>
      <c r="U84" s="170"/>
      <c r="V84" s="170"/>
      <c r="W84" s="170"/>
      <c r="X84" s="170"/>
    </row>
    <row r="85" spans="1:24" ht="38.4">
      <c r="A85" s="76"/>
      <c r="B85" s="136"/>
      <c r="C85" s="95"/>
      <c r="D85" s="95"/>
      <c r="E85" s="36" t="s">
        <v>65</v>
      </c>
      <c r="F85" s="64"/>
      <c r="G85" s="65">
        <v>100</v>
      </c>
      <c r="H85" s="58"/>
      <c r="I85" s="74" t="s">
        <v>14</v>
      </c>
      <c r="J85" s="59"/>
      <c r="K85" s="59"/>
      <c r="L85" s="59"/>
      <c r="M85" s="59"/>
      <c r="N85" s="59"/>
      <c r="O85" s="59"/>
      <c r="P85" s="59"/>
      <c r="Q85" s="59"/>
      <c r="R85" s="66"/>
      <c r="S85" s="60">
        <f t="shared" ref="S85:S99" si="32">G85*J85</f>
        <v>0</v>
      </c>
      <c r="T85" s="60">
        <f t="shared" ref="T85:T99" si="33">G85*L85</f>
        <v>0</v>
      </c>
      <c r="U85" s="60">
        <f t="shared" ref="U85:U99" si="34">G85*N85</f>
        <v>0</v>
      </c>
      <c r="V85" s="60">
        <f t="shared" ref="V85:V99" si="35">G85*P85</f>
        <v>0</v>
      </c>
      <c r="W85" s="142">
        <f>MAX(J85,L85,N85,P85)</f>
        <v>0</v>
      </c>
      <c r="X85" s="143">
        <f>W85*G85</f>
        <v>0</v>
      </c>
    </row>
    <row r="86" spans="1:24" ht="57.6">
      <c r="A86" s="76"/>
      <c r="B86" s="136"/>
      <c r="C86" s="95"/>
      <c r="D86" s="95"/>
      <c r="E86" s="36" t="s">
        <v>66</v>
      </c>
      <c r="F86" s="64"/>
      <c r="G86" s="65">
        <v>100</v>
      </c>
      <c r="H86" s="58"/>
      <c r="I86" s="74" t="s">
        <v>14</v>
      </c>
      <c r="J86" s="59"/>
      <c r="K86" s="59"/>
      <c r="L86" s="59"/>
      <c r="M86" s="59"/>
      <c r="N86" s="59"/>
      <c r="O86" s="59"/>
      <c r="P86" s="59"/>
      <c r="Q86" s="59"/>
      <c r="R86" s="66"/>
      <c r="S86" s="60">
        <f t="shared" si="32"/>
        <v>0</v>
      </c>
      <c r="T86" s="60">
        <f>G86*L86</f>
        <v>0</v>
      </c>
      <c r="U86" s="60">
        <f>G86*N86</f>
        <v>0</v>
      </c>
      <c r="V86" s="60">
        <f>G86*P86</f>
        <v>0</v>
      </c>
      <c r="W86" s="142">
        <f t="shared" ref="W86:W92" si="36">MAX(J86,L86,N86,P86)</f>
        <v>0</v>
      </c>
      <c r="X86" s="143">
        <f t="shared" ref="X86:X92" si="37">W86*G86</f>
        <v>0</v>
      </c>
    </row>
    <row r="87" spans="1:24">
      <c r="A87" s="76"/>
      <c r="B87" s="136"/>
      <c r="C87" s="95"/>
      <c r="D87" s="95"/>
      <c r="E87" s="36" t="s">
        <v>67</v>
      </c>
      <c r="F87" s="64"/>
      <c r="G87" s="65">
        <v>100</v>
      </c>
      <c r="H87" s="58"/>
      <c r="I87" s="74"/>
      <c r="J87" s="59"/>
      <c r="K87" s="59"/>
      <c r="L87" s="59"/>
      <c r="M87" s="59"/>
      <c r="N87" s="59"/>
      <c r="O87" s="59"/>
      <c r="P87" s="59"/>
      <c r="Q87" s="59"/>
      <c r="R87" s="66"/>
      <c r="S87" s="60">
        <f t="shared" si="32"/>
        <v>0</v>
      </c>
      <c r="T87" s="60">
        <f t="shared" si="33"/>
        <v>0</v>
      </c>
      <c r="U87" s="60">
        <f t="shared" si="34"/>
        <v>0</v>
      </c>
      <c r="V87" s="60">
        <f t="shared" si="35"/>
        <v>0</v>
      </c>
      <c r="W87" s="142">
        <f t="shared" si="36"/>
        <v>0</v>
      </c>
      <c r="X87" s="143">
        <f t="shared" si="37"/>
        <v>0</v>
      </c>
    </row>
    <row r="88" spans="1:24">
      <c r="A88" s="76"/>
      <c r="B88" s="136"/>
      <c r="C88" s="95"/>
      <c r="D88" s="95"/>
      <c r="E88" s="36" t="s">
        <v>68</v>
      </c>
      <c r="F88" s="64"/>
      <c r="G88" s="65">
        <v>100</v>
      </c>
      <c r="H88" s="58"/>
      <c r="I88" s="74"/>
      <c r="J88" s="59"/>
      <c r="K88" s="59"/>
      <c r="L88" s="59"/>
      <c r="M88" s="59"/>
      <c r="N88" s="59"/>
      <c r="O88" s="59"/>
      <c r="P88" s="59"/>
      <c r="Q88" s="59"/>
      <c r="R88" s="66"/>
      <c r="S88" s="60">
        <f t="shared" si="32"/>
        <v>0</v>
      </c>
      <c r="T88" s="60">
        <f t="shared" si="33"/>
        <v>0</v>
      </c>
      <c r="U88" s="60">
        <f t="shared" si="34"/>
        <v>0</v>
      </c>
      <c r="V88" s="60">
        <f t="shared" si="35"/>
        <v>0</v>
      </c>
      <c r="W88" s="142">
        <f t="shared" si="36"/>
        <v>0</v>
      </c>
      <c r="X88" s="143">
        <f t="shared" si="37"/>
        <v>0</v>
      </c>
    </row>
    <row r="89" spans="1:24">
      <c r="A89" s="76"/>
      <c r="B89" s="136"/>
      <c r="C89" s="95"/>
      <c r="D89" s="95"/>
      <c r="E89" s="36" t="s">
        <v>69</v>
      </c>
      <c r="F89" s="64"/>
      <c r="G89" s="65">
        <v>100</v>
      </c>
      <c r="H89" s="58"/>
      <c r="I89" s="74" t="s">
        <v>14</v>
      </c>
      <c r="J89" s="59"/>
      <c r="K89" s="59"/>
      <c r="L89" s="59"/>
      <c r="M89" s="59"/>
      <c r="N89" s="59"/>
      <c r="O89" s="59"/>
      <c r="P89" s="59"/>
      <c r="Q89" s="59"/>
      <c r="R89" s="66"/>
      <c r="S89" s="60">
        <f t="shared" si="32"/>
        <v>0</v>
      </c>
      <c r="T89" s="60">
        <f t="shared" si="33"/>
        <v>0</v>
      </c>
      <c r="U89" s="60">
        <f t="shared" si="34"/>
        <v>0</v>
      </c>
      <c r="V89" s="60">
        <f t="shared" si="35"/>
        <v>0</v>
      </c>
      <c r="W89" s="142">
        <f t="shared" si="36"/>
        <v>0</v>
      </c>
      <c r="X89" s="143">
        <f t="shared" si="37"/>
        <v>0</v>
      </c>
    </row>
    <row r="90" spans="1:24">
      <c r="A90" s="76"/>
      <c r="B90" s="136"/>
      <c r="C90" s="95"/>
      <c r="D90" s="95"/>
      <c r="E90" s="36" t="s">
        <v>70</v>
      </c>
      <c r="F90" s="64"/>
      <c r="G90" s="65">
        <v>100</v>
      </c>
      <c r="H90" s="58"/>
      <c r="I90" s="74" t="s">
        <v>14</v>
      </c>
      <c r="J90" s="59"/>
      <c r="K90" s="59"/>
      <c r="L90" s="59"/>
      <c r="M90" s="59"/>
      <c r="N90" s="59"/>
      <c r="O90" s="59"/>
      <c r="P90" s="59"/>
      <c r="Q90" s="59"/>
      <c r="R90" s="66"/>
      <c r="S90" s="60">
        <f t="shared" si="32"/>
        <v>0</v>
      </c>
      <c r="T90" s="60">
        <f t="shared" si="33"/>
        <v>0</v>
      </c>
      <c r="U90" s="60">
        <f t="shared" si="34"/>
        <v>0</v>
      </c>
      <c r="V90" s="60">
        <f t="shared" si="35"/>
        <v>0</v>
      </c>
      <c r="W90" s="142">
        <f t="shared" si="36"/>
        <v>0</v>
      </c>
      <c r="X90" s="143">
        <f t="shared" si="37"/>
        <v>0</v>
      </c>
    </row>
    <row r="91" spans="1:24">
      <c r="A91" s="76"/>
      <c r="B91" s="136"/>
      <c r="C91" s="95"/>
      <c r="D91" s="95"/>
      <c r="E91" s="36" t="s">
        <v>71</v>
      </c>
      <c r="F91" s="64"/>
      <c r="G91" s="65">
        <v>100</v>
      </c>
      <c r="H91" s="58"/>
      <c r="I91" s="74"/>
      <c r="J91" s="59"/>
      <c r="K91" s="59"/>
      <c r="L91" s="59"/>
      <c r="M91" s="59"/>
      <c r="N91" s="59"/>
      <c r="O91" s="59"/>
      <c r="P91" s="59"/>
      <c r="Q91" s="59"/>
      <c r="R91" s="66"/>
      <c r="S91" s="60">
        <f t="shared" si="32"/>
        <v>0</v>
      </c>
      <c r="T91" s="60">
        <f t="shared" si="33"/>
        <v>0</v>
      </c>
      <c r="U91" s="60">
        <f t="shared" si="34"/>
        <v>0</v>
      </c>
      <c r="V91" s="60">
        <f t="shared" si="35"/>
        <v>0</v>
      </c>
      <c r="W91" s="142">
        <f t="shared" si="36"/>
        <v>0</v>
      </c>
      <c r="X91" s="143">
        <f t="shared" si="37"/>
        <v>0</v>
      </c>
    </row>
    <row r="92" spans="1:24" ht="38.4">
      <c r="A92" s="76"/>
      <c r="B92" s="136"/>
      <c r="C92" s="95"/>
      <c r="D92" s="95"/>
      <c r="E92" s="36" t="s">
        <v>73</v>
      </c>
      <c r="F92" s="64"/>
      <c r="G92" s="65">
        <v>100</v>
      </c>
      <c r="H92" s="58"/>
      <c r="I92" s="74" t="s">
        <v>14</v>
      </c>
      <c r="J92" s="59"/>
      <c r="K92" s="59"/>
      <c r="L92" s="59"/>
      <c r="M92" s="59"/>
      <c r="N92" s="59"/>
      <c r="O92" s="59"/>
      <c r="P92" s="59"/>
      <c r="Q92" s="59"/>
      <c r="R92" s="66"/>
      <c r="S92" s="60">
        <f t="shared" si="32"/>
        <v>0</v>
      </c>
      <c r="T92" s="60">
        <f t="shared" si="33"/>
        <v>0</v>
      </c>
      <c r="U92" s="60">
        <f t="shared" si="34"/>
        <v>0</v>
      </c>
      <c r="V92" s="60">
        <f t="shared" si="35"/>
        <v>0</v>
      </c>
      <c r="W92" s="142">
        <f t="shared" si="36"/>
        <v>0</v>
      </c>
      <c r="X92" s="143">
        <f t="shared" si="37"/>
        <v>0</v>
      </c>
    </row>
    <row r="93" spans="1:24">
      <c r="A93" s="78"/>
      <c r="B93" s="78"/>
      <c r="C93" s="78"/>
      <c r="D93" s="78"/>
      <c r="E93" s="78" t="s">
        <v>80</v>
      </c>
      <c r="F93" s="78"/>
      <c r="G93" s="78"/>
      <c r="H93" s="78"/>
      <c r="I93" s="78"/>
      <c r="J93" s="78"/>
      <c r="K93" s="78"/>
      <c r="L93" s="78"/>
      <c r="M93" s="78"/>
      <c r="N93" s="78"/>
      <c r="O93" s="78"/>
      <c r="P93" s="78"/>
      <c r="Q93" s="78"/>
      <c r="R93" s="78"/>
      <c r="S93" s="78"/>
      <c r="T93" s="78"/>
      <c r="U93" s="78"/>
      <c r="V93" s="78"/>
      <c r="W93" s="78"/>
      <c r="X93" s="78"/>
    </row>
    <row r="94" spans="1:24">
      <c r="A94" s="76"/>
      <c r="B94" s="137"/>
      <c r="C94" s="96"/>
      <c r="D94" s="96"/>
      <c r="E94" s="187" t="s">
        <v>76</v>
      </c>
      <c r="F94" s="64"/>
      <c r="G94" s="65">
        <v>100</v>
      </c>
      <c r="H94" s="58"/>
      <c r="I94" s="74"/>
      <c r="J94" s="59"/>
      <c r="K94" s="59"/>
      <c r="L94" s="59"/>
      <c r="M94" s="59"/>
      <c r="N94" s="59"/>
      <c r="O94" s="59"/>
      <c r="P94" s="59"/>
      <c r="Q94" s="59"/>
      <c r="R94" s="66"/>
      <c r="S94" s="60">
        <f t="shared" si="32"/>
        <v>0</v>
      </c>
      <c r="T94" s="60">
        <f t="shared" si="33"/>
        <v>0</v>
      </c>
      <c r="U94" s="60">
        <f t="shared" si="34"/>
        <v>0</v>
      </c>
      <c r="V94" s="60">
        <f t="shared" si="35"/>
        <v>0</v>
      </c>
      <c r="W94" s="142">
        <f t="shared" ref="W94" si="38">MAX(J94,L94,N94,P94)</f>
        <v>0</v>
      </c>
      <c r="X94" s="143">
        <f t="shared" ref="X94" si="39">W94*G94</f>
        <v>0</v>
      </c>
    </row>
    <row r="95" spans="1:24" ht="57.6">
      <c r="A95" s="76"/>
      <c r="B95" s="137"/>
      <c r="C95" s="96"/>
      <c r="D95" s="96"/>
      <c r="E95" s="187" t="s">
        <v>77</v>
      </c>
      <c r="F95" s="64"/>
      <c r="G95" s="65">
        <v>100</v>
      </c>
      <c r="H95" s="58"/>
      <c r="I95" s="74" t="s">
        <v>14</v>
      </c>
      <c r="J95" s="59"/>
      <c r="K95" s="59"/>
      <c r="L95" s="59"/>
      <c r="M95" s="59"/>
      <c r="N95" s="59"/>
      <c r="O95" s="59"/>
      <c r="P95" s="59"/>
      <c r="Q95" s="59"/>
      <c r="R95" s="66"/>
      <c r="S95" s="60">
        <f t="shared" si="32"/>
        <v>0</v>
      </c>
      <c r="T95" s="60">
        <f t="shared" si="33"/>
        <v>0</v>
      </c>
      <c r="U95" s="60">
        <f t="shared" si="34"/>
        <v>0</v>
      </c>
      <c r="V95" s="60">
        <f t="shared" si="35"/>
        <v>0</v>
      </c>
      <c r="W95" s="142">
        <f t="shared" ref="W95:W99" si="40">MAX(J95,L95,N95,P95)</f>
        <v>0</v>
      </c>
      <c r="X95" s="143">
        <f t="shared" ref="X95:X99" si="41">W95*G95</f>
        <v>0</v>
      </c>
    </row>
    <row r="96" spans="1:24" ht="38.4">
      <c r="A96" s="76"/>
      <c r="B96" s="137"/>
      <c r="C96" s="96"/>
      <c r="D96" s="96"/>
      <c r="E96" s="187" t="s">
        <v>81</v>
      </c>
      <c r="F96" s="64"/>
      <c r="G96" s="65">
        <v>100</v>
      </c>
      <c r="H96" s="58"/>
      <c r="I96" s="74" t="s">
        <v>14</v>
      </c>
      <c r="J96" s="59"/>
      <c r="K96" s="59"/>
      <c r="L96" s="59"/>
      <c r="M96" s="59"/>
      <c r="N96" s="59"/>
      <c r="O96" s="59"/>
      <c r="P96" s="59"/>
      <c r="Q96" s="59"/>
      <c r="R96" s="66"/>
      <c r="S96" s="60">
        <f t="shared" si="32"/>
        <v>0</v>
      </c>
      <c r="T96" s="60">
        <f t="shared" si="33"/>
        <v>0</v>
      </c>
      <c r="U96" s="60">
        <f t="shared" si="34"/>
        <v>0</v>
      </c>
      <c r="V96" s="60">
        <f t="shared" si="35"/>
        <v>0</v>
      </c>
      <c r="W96" s="142">
        <f t="shared" si="40"/>
        <v>0</v>
      </c>
      <c r="X96" s="143">
        <f t="shared" si="41"/>
        <v>0</v>
      </c>
    </row>
    <row r="97" spans="1:24" ht="57.6">
      <c r="A97" s="76"/>
      <c r="B97" s="137"/>
      <c r="C97" s="96"/>
      <c r="D97" s="96"/>
      <c r="E97" s="187" t="s">
        <v>113</v>
      </c>
      <c r="F97" s="64"/>
      <c r="G97" s="65"/>
      <c r="H97" s="58"/>
      <c r="I97" s="74" t="s">
        <v>14</v>
      </c>
      <c r="J97" s="59"/>
      <c r="K97" s="59"/>
      <c r="L97" s="59"/>
      <c r="M97" s="59"/>
      <c r="N97" s="59"/>
      <c r="O97" s="59"/>
      <c r="P97" s="59"/>
      <c r="Q97" s="59"/>
      <c r="R97" s="66"/>
      <c r="S97" s="60"/>
      <c r="T97" s="60"/>
      <c r="U97" s="60"/>
      <c r="V97" s="60"/>
      <c r="W97" s="142"/>
      <c r="X97" s="143"/>
    </row>
    <row r="98" spans="1:24" ht="192">
      <c r="A98" s="76"/>
      <c r="B98" s="137"/>
      <c r="C98" s="96"/>
      <c r="D98" s="96"/>
      <c r="E98" s="187" t="s">
        <v>78</v>
      </c>
      <c r="F98" s="64"/>
      <c r="G98" s="65">
        <v>100</v>
      </c>
      <c r="H98" s="58"/>
      <c r="I98" s="74" t="s">
        <v>14</v>
      </c>
      <c r="J98" s="59"/>
      <c r="K98" s="59"/>
      <c r="L98" s="59"/>
      <c r="M98" s="59"/>
      <c r="N98" s="59"/>
      <c r="O98" s="59"/>
      <c r="P98" s="59"/>
      <c r="Q98" s="59"/>
      <c r="R98" s="66"/>
      <c r="S98" s="60">
        <f t="shared" si="32"/>
        <v>0</v>
      </c>
      <c r="T98" s="60">
        <f t="shared" si="33"/>
        <v>0</v>
      </c>
      <c r="U98" s="60">
        <f t="shared" si="34"/>
        <v>0</v>
      </c>
      <c r="V98" s="60">
        <f t="shared" si="35"/>
        <v>0</v>
      </c>
      <c r="W98" s="142">
        <f t="shared" si="40"/>
        <v>0</v>
      </c>
      <c r="X98" s="143">
        <f t="shared" si="41"/>
        <v>0</v>
      </c>
    </row>
    <row r="99" spans="1:24" ht="58.2" thickBot="1">
      <c r="A99" s="76"/>
      <c r="B99" s="137"/>
      <c r="C99" s="96"/>
      <c r="D99" s="96"/>
      <c r="E99" s="188" t="s">
        <v>79</v>
      </c>
      <c r="F99" s="64"/>
      <c r="G99" s="65">
        <v>400</v>
      </c>
      <c r="H99" s="67"/>
      <c r="I99" s="176"/>
      <c r="J99" s="59"/>
      <c r="K99" s="59"/>
      <c r="L99" s="59"/>
      <c r="M99" s="59"/>
      <c r="N99" s="59"/>
      <c r="O99" s="59"/>
      <c r="P99" s="59"/>
      <c r="Q99" s="59"/>
      <c r="R99" s="66"/>
      <c r="S99" s="59">
        <f t="shared" si="32"/>
        <v>0</v>
      </c>
      <c r="T99" s="59">
        <f t="shared" si="33"/>
        <v>0</v>
      </c>
      <c r="U99" s="59">
        <f t="shared" si="34"/>
        <v>0</v>
      </c>
      <c r="V99" s="59">
        <f t="shared" si="35"/>
        <v>0</v>
      </c>
      <c r="W99" s="146">
        <f t="shared" si="40"/>
        <v>0</v>
      </c>
      <c r="X99" s="147">
        <f t="shared" si="41"/>
        <v>0</v>
      </c>
    </row>
    <row r="100" spans="1:24" ht="19.8" thickBot="1">
      <c r="A100" s="75"/>
      <c r="B100" s="138"/>
      <c r="C100" s="97"/>
      <c r="D100" s="181"/>
      <c r="E100" s="182" t="s">
        <v>15</v>
      </c>
      <c r="F100" s="161"/>
      <c r="G100" s="183">
        <f>SUM(G56:G99)</f>
        <v>4700</v>
      </c>
      <c r="H100" s="163"/>
      <c r="I100" s="162"/>
      <c r="J100" s="184">
        <f>SUM(J56:J99)</f>
        <v>0</v>
      </c>
      <c r="K100" s="165"/>
      <c r="L100" s="184">
        <f>SUM(L56:L99)</f>
        <v>0</v>
      </c>
      <c r="M100" s="166"/>
      <c r="N100" s="184">
        <f>SUM(N56:N99)</f>
        <v>0</v>
      </c>
      <c r="O100" s="166"/>
      <c r="P100" s="184">
        <f>SUM(P56:P99)</f>
        <v>0</v>
      </c>
      <c r="Q100" s="166"/>
      <c r="R100" s="167"/>
      <c r="S100" s="166"/>
      <c r="T100" s="166"/>
      <c r="U100" s="166"/>
      <c r="V100" s="166"/>
      <c r="W100" s="165"/>
      <c r="X100" s="168">
        <f>SUM(X56:X99)</f>
        <v>0</v>
      </c>
    </row>
    <row r="101" spans="1:24" ht="19.8" thickBot="1">
      <c r="E101" s="37"/>
      <c r="F101" s="44"/>
      <c r="G101" s="177">
        <f>G54+G100</f>
        <v>9100</v>
      </c>
      <c r="J101" s="178">
        <f>J54+J100</f>
        <v>0</v>
      </c>
      <c r="L101" s="178">
        <f>L54+L100</f>
        <v>0</v>
      </c>
      <c r="N101" s="178">
        <f>N54+N100</f>
        <v>0</v>
      </c>
      <c r="P101" s="178">
        <f>P54+P100</f>
        <v>0</v>
      </c>
      <c r="S101" s="179">
        <f>SUM(S10:S100)</f>
        <v>0</v>
      </c>
      <c r="T101" s="179">
        <f>SUM(T10:T100)</f>
        <v>0</v>
      </c>
      <c r="U101" s="179">
        <f>SUM(U10:U100)</f>
        <v>0</v>
      </c>
      <c r="V101" s="179">
        <f>SUM(V10:V100)</f>
        <v>0</v>
      </c>
      <c r="W101" s="139"/>
      <c r="X101" s="180">
        <f>X100+X54</f>
        <v>0</v>
      </c>
    </row>
    <row r="102" spans="1:24" ht="27" thickBot="1">
      <c r="E102" s="38"/>
      <c r="Q102" s="173" t="s">
        <v>108</v>
      </c>
      <c r="S102" s="175" t="e">
        <f>(S101/$X101)/2</f>
        <v>#DIV/0!</v>
      </c>
      <c r="T102" s="175" t="e">
        <f>(T101/$X101)/2</f>
        <v>#DIV/0!</v>
      </c>
      <c r="U102" s="175" t="e">
        <f>(U101/$X101)/2</f>
        <v>#DIV/0!</v>
      </c>
      <c r="V102" s="175" t="e">
        <f>(V101/$X101)/2</f>
        <v>#DIV/0!</v>
      </c>
    </row>
    <row r="103" spans="1:24" ht="30.6" thickBot="1">
      <c r="E103" s="38"/>
      <c r="F103" s="44"/>
      <c r="G103" s="68"/>
      <c r="H103" s="68"/>
      <c r="S103" s="69" t="s">
        <v>21</v>
      </c>
      <c r="T103" s="70" t="s">
        <v>22</v>
      </c>
      <c r="U103" s="71" t="s">
        <v>23</v>
      </c>
      <c r="V103" s="71" t="s">
        <v>24</v>
      </c>
      <c r="W103" s="174"/>
    </row>
    <row r="104" spans="1:24">
      <c r="E104" s="38"/>
      <c r="G104" s="72"/>
    </row>
    <row r="105" spans="1:24">
      <c r="E105" s="38"/>
      <c r="G105" s="72"/>
    </row>
    <row r="106" spans="1:24">
      <c r="E106" s="38"/>
      <c r="G106" s="72"/>
    </row>
    <row r="107" spans="1:24">
      <c r="E107" s="38"/>
      <c r="G107" s="72"/>
    </row>
    <row r="108" spans="1:24">
      <c r="E108" s="26"/>
      <c r="G108" s="72"/>
    </row>
    <row r="109" spans="1:24">
      <c r="E109" s="26"/>
      <c r="G109" s="72"/>
    </row>
    <row r="111" spans="1:24">
      <c r="G111" s="72"/>
    </row>
  </sheetData>
  <customSheetViews>
    <customSheetView guid="{0CE78C7C-B3E7-4CC4-82B0-6DC447D4C702}" scale="80" showPageBreaks="1" fitToPage="1" printArea="1">
      <pane xSplit="2" ySplit="4" topLeftCell="C243" activePane="bottomRight" state="frozen"/>
      <selection pane="bottomRight" activeCell="B249" sqref="B249"/>
      <pageMargins left="0" right="0" top="0.25" bottom="0.25" header="0.27559055118110198" footer="0.27559055118110198"/>
      <pageSetup paperSize="8" scale="29" orientation="portrait" r:id="rId1"/>
      <headerFooter alignWithMargins="0">
        <oddFooter>&amp;LThis document is the property of ORASCOM TELECOM LEBANON S.A.L.  and can not be diffused externally without the prior approval of the management</oddFooter>
      </headerFooter>
    </customSheetView>
    <customSheetView guid="{F73319AD-CDCA-486E-A81E-EF6F7DE0C5A8}" scale="80" showPageBreaks="1" fitToPage="1" printArea="1">
      <pane xSplit="2" ySplit="4" topLeftCell="C240" activePane="bottomRight" state="frozen"/>
      <selection pane="bottomRight" activeCell="B257" sqref="B257"/>
      <pageMargins left="0" right="0" top="0.25" bottom="0.25" header="0.27559055118110198" footer="0.27559055118110198"/>
      <pageSetup paperSize="8" scale="29" orientation="portrait" r:id="rId2"/>
      <headerFooter alignWithMargins="0">
        <oddFooter>&amp;LThis document is the property of ORASCOM TELECOM LEBANON S.A.L.  and can not be diffused externally without the prior approval of the management</oddFooter>
      </headerFooter>
    </customSheetView>
    <customSheetView guid="{089238C6-523C-4E24-8311-70EB36D1EAC2}" scale="80" showPageBreaks="1" fitToPage="1" printArea="1">
      <pane xSplit="2" ySplit="4" topLeftCell="C50" activePane="bottomRight" state="frozen"/>
      <selection pane="bottomRight" activeCell="C63" sqref="C63"/>
      <pageMargins left="0" right="0" top="0.25" bottom="0.25" header="0.27559055118110198" footer="0.27559055118110198"/>
      <pageSetup paperSize="8" scale="45" orientation="portrait" r:id="rId3"/>
      <headerFooter alignWithMargins="0">
        <oddFooter>&amp;LThis document is the property of ORASCOM TELECOM LEBANON S.A.L.  and can not be diffused externally without the prior approval of the management</oddFooter>
      </headerFooter>
    </customSheetView>
    <customSheetView guid="{8FA12DA1-C69C-4971-8BB2-15625A37BED0}" scale="80" showPageBreaks="1" fitToPage="1" printArea="1">
      <pane xSplit="2" ySplit="4" topLeftCell="C8" activePane="bottomRight" state="frozen"/>
      <selection pane="bottomRight" activeCell="A51" sqref="A51:XFD51"/>
      <pageMargins left="0" right="0" top="0.25" bottom="0.25" header="0.27559055118110198" footer="0.27559055118110198"/>
      <pageSetup paperSize="8" scale="43" orientation="portrait" r:id="rId4"/>
      <headerFooter alignWithMargins="0">
        <oddFooter>&amp;LThis document is the property of ORASCOM TELECOM LEBANON S.A.L.  and can not be diffused externally without the prior approval of the management</oddFooter>
      </headerFooter>
    </customSheetView>
    <customSheetView guid="{6573DF28-1AC8-483D-AD4F-50C689AD28B6}" scale="80" fitToPage="1">
      <pane xSplit="2" ySplit="4" topLeftCell="C5" activePane="bottomRight" state="frozen"/>
      <selection pane="bottomRight" activeCell="B103" sqref="B103"/>
      <pageMargins left="0" right="0" top="0.25" bottom="0.25" header="0.27559055118110198" footer="0.27559055118110198"/>
      <pageSetup paperSize="8" scale="45" orientation="portrait" r:id="rId5"/>
      <headerFooter alignWithMargins="0">
        <oddFooter>&amp;LThis document is the property of ORASCOM TELECOM LEBANON S.A.L.  and can not be diffused externally without the prior approval of the management</oddFooter>
      </headerFooter>
    </customSheetView>
    <customSheetView guid="{243986F1-1826-4733-A641-82940D51AC03}" scale="80" showPageBreaks="1" fitToPage="1" printArea="1">
      <pane xSplit="2" ySplit="4" topLeftCell="C14" activePane="bottomRight" state="frozen"/>
      <selection pane="bottomRight" activeCell="L23" sqref="L23"/>
      <pageMargins left="0" right="0" top="0.25" bottom="0.25" header="0.27559055118110198" footer="0.27559055118110198"/>
      <pageSetup paperSize="8" scale="55" orientation="portrait" r:id="rId6"/>
      <headerFooter alignWithMargins="0">
        <oddFooter>&amp;LThis document is the property of ORASCOM TELECOM LEBANON S.A.L.  and can not be diffused externally without the prior approval of the management</oddFooter>
      </headerFooter>
    </customSheetView>
    <customSheetView guid="{6BCD2DB7-0BB7-41D0-B8BA-460456CA3509}" scale="80" showPageBreaks="1" fitToPage="1" printArea="1">
      <pane xSplit="2" ySplit="4" topLeftCell="C5" activePane="bottomRight" state="frozen"/>
      <selection pane="bottomRight" activeCell="C22" sqref="C22"/>
      <pageMargins left="0" right="0" top="0.25" bottom="0.25" header="0.27559055118110198" footer="0.27559055118110198"/>
      <pageSetup paperSize="8" scale="45" orientation="portrait" r:id="rId7"/>
      <headerFooter alignWithMargins="0">
        <oddFooter>&amp;LThis document is the property of ORASCOM TELECOM LEBANON S.A.L.  and can not be diffused externally without the prior approval of the management</oddFooter>
      </headerFooter>
    </customSheetView>
  </customSheetViews>
  <mergeCells count="7">
    <mergeCell ref="E6:H6"/>
    <mergeCell ref="A1:A4"/>
    <mergeCell ref="E1:H4"/>
    <mergeCell ref="I1:J1"/>
    <mergeCell ref="I2:J2"/>
    <mergeCell ref="I3:J3"/>
    <mergeCell ref="I4:J4"/>
  </mergeCells>
  <phoneticPr fontId="6" type="noConversion"/>
  <pageMargins left="0" right="0" top="0.25" bottom="0.25" header="0.27559055118110198" footer="0.27559055118110198"/>
  <pageSetup paperSize="8" scale="43" orientation="portrait" r:id="rId8"/>
  <headerFooter alignWithMargins="0">
    <oddFooter>&amp;LThis document is the property of ORASCOM TELECOM LEBANON S.A.L.  and can not be diffused externally without the prior approval of the management</oddFooter>
  </headerFooter>
  <ignoredErrors>
    <ignoredError sqref="F10:F16" numberStoredAsText="1"/>
  </ignoredErrors>
  <drawing r:id="rId9"/>
  <legacy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
  <sheetViews>
    <sheetView zoomScaleNormal="100" workbookViewId="0">
      <selection activeCell="B1" sqref="B1:H4"/>
    </sheetView>
  </sheetViews>
  <sheetFormatPr defaultRowHeight="13.2"/>
  <cols>
    <col min="2" max="2" width="46.44140625" bestFit="1" customWidth="1"/>
    <col min="3" max="3" width="3.44140625" bestFit="1" customWidth="1"/>
    <col min="4" max="11" width="10.6640625" customWidth="1"/>
  </cols>
  <sheetData>
    <row r="1" spans="1:10">
      <c r="A1" s="245"/>
      <c r="B1" s="248" t="s">
        <v>171</v>
      </c>
      <c r="C1" s="249"/>
      <c r="D1" s="249"/>
      <c r="E1" s="249"/>
      <c r="F1" s="249"/>
      <c r="G1" s="249"/>
      <c r="H1" s="250"/>
      <c r="I1" s="257" t="s">
        <v>5</v>
      </c>
      <c r="J1" s="258"/>
    </row>
    <row r="2" spans="1:10">
      <c r="A2" s="246"/>
      <c r="B2" s="251"/>
      <c r="C2" s="252"/>
      <c r="D2" s="252"/>
      <c r="E2" s="252"/>
      <c r="F2" s="252"/>
      <c r="G2" s="252"/>
      <c r="H2" s="253"/>
      <c r="I2" s="259" t="s">
        <v>6</v>
      </c>
      <c r="J2" s="260"/>
    </row>
    <row r="3" spans="1:10">
      <c r="A3" s="246"/>
      <c r="B3" s="251"/>
      <c r="C3" s="252"/>
      <c r="D3" s="252"/>
      <c r="E3" s="252"/>
      <c r="F3" s="252"/>
      <c r="G3" s="252"/>
      <c r="H3" s="253"/>
      <c r="I3" s="259" t="s">
        <v>7</v>
      </c>
      <c r="J3" s="260"/>
    </row>
    <row r="4" spans="1:10" ht="13.8" thickBot="1">
      <c r="A4" s="247"/>
      <c r="B4" s="254"/>
      <c r="C4" s="255"/>
      <c r="D4" s="255"/>
      <c r="E4" s="255"/>
      <c r="F4" s="255"/>
      <c r="G4" s="255"/>
      <c r="H4" s="256"/>
      <c r="I4" s="261" t="s">
        <v>8</v>
      </c>
      <c r="J4" s="262"/>
    </row>
    <row r="6" spans="1:10" ht="31.65" customHeight="1">
      <c r="B6" s="243" t="s">
        <v>170</v>
      </c>
      <c r="C6" s="244"/>
      <c r="D6" s="244"/>
      <c r="E6" s="244"/>
    </row>
    <row r="8" spans="1:10" ht="13.8" thickBot="1"/>
    <row r="9" spans="1:10" ht="23.25" customHeight="1">
      <c r="B9" s="19" t="s">
        <v>86</v>
      </c>
      <c r="C9" s="17" t="s">
        <v>16</v>
      </c>
      <c r="D9" s="20" t="s">
        <v>36</v>
      </c>
      <c r="E9" s="20" t="s">
        <v>34</v>
      </c>
      <c r="F9" s="20" t="s">
        <v>32</v>
      </c>
      <c r="G9" s="20" t="s">
        <v>30</v>
      </c>
    </row>
    <row r="10" spans="1:10">
      <c r="B10" s="23" t="s">
        <v>38</v>
      </c>
      <c r="C10" s="23">
        <v>4</v>
      </c>
      <c r="D10" s="24"/>
      <c r="E10" s="25"/>
      <c r="F10" s="24"/>
      <c r="G10" s="24"/>
    </row>
    <row r="11" spans="1:10">
      <c r="B11" s="23" t="s">
        <v>39</v>
      </c>
      <c r="C11" s="23">
        <v>1</v>
      </c>
      <c r="D11" s="24"/>
      <c r="E11" s="25"/>
      <c r="F11" s="24"/>
      <c r="G11" s="24"/>
    </row>
    <row r="12" spans="1:10">
      <c r="B12" s="23" t="s">
        <v>40</v>
      </c>
      <c r="C12" s="23">
        <v>1</v>
      </c>
      <c r="D12" s="24"/>
      <c r="E12" s="25"/>
      <c r="F12" s="24"/>
      <c r="G12" s="24"/>
    </row>
    <row r="13" spans="1:10">
      <c r="B13" s="23" t="s">
        <v>41</v>
      </c>
      <c r="C13" s="23">
        <v>2</v>
      </c>
      <c r="D13" s="24"/>
      <c r="E13" s="25"/>
      <c r="F13" s="24"/>
      <c r="G13" s="24"/>
    </row>
    <row r="14" spans="1:10">
      <c r="B14" s="23" t="s">
        <v>42</v>
      </c>
      <c r="C14" s="23">
        <v>2</v>
      </c>
      <c r="D14" s="24"/>
      <c r="E14" s="25"/>
      <c r="F14" s="24"/>
      <c r="G14" s="24"/>
    </row>
    <row r="15" spans="1:10">
      <c r="B15" s="23" t="s">
        <v>43</v>
      </c>
      <c r="C15" s="23">
        <v>1</v>
      </c>
      <c r="D15" s="24"/>
      <c r="E15" s="25"/>
      <c r="F15" s="24"/>
      <c r="G15" s="24"/>
    </row>
    <row r="16" spans="1:10">
      <c r="B16" s="237" t="s">
        <v>17</v>
      </c>
      <c r="C16" s="237"/>
      <c r="D16" s="24"/>
      <c r="E16" s="24"/>
      <c r="F16" s="24"/>
      <c r="G16" s="24"/>
    </row>
    <row r="17" spans="2:7">
      <c r="B17" s="238" t="s">
        <v>18</v>
      </c>
      <c r="C17" s="238"/>
      <c r="D17" s="25"/>
      <c r="E17" s="25"/>
      <c r="F17" s="25"/>
      <c r="G17" s="25"/>
    </row>
    <row r="18" spans="2:7" ht="13.8" thickBot="1">
      <c r="B18" s="239" t="s">
        <v>19</v>
      </c>
      <c r="C18" s="240"/>
      <c r="D18" s="21">
        <f>D16-D17</f>
        <v>0</v>
      </c>
      <c r="E18" s="22">
        <f>E16-E17</f>
        <v>0</v>
      </c>
      <c r="F18" s="22">
        <f>F16-F17</f>
        <v>0</v>
      </c>
      <c r="G18" s="22">
        <f>G16-G17</f>
        <v>0</v>
      </c>
    </row>
    <row r="19" spans="2:7" ht="13.8" thickBot="1">
      <c r="B19" s="241" t="s">
        <v>165</v>
      </c>
      <c r="C19" s="242"/>
      <c r="D19" s="6">
        <v>50</v>
      </c>
      <c r="E19" s="7">
        <v>50</v>
      </c>
      <c r="F19" s="8">
        <v>50</v>
      </c>
      <c r="G19" s="8">
        <v>50</v>
      </c>
    </row>
    <row r="20" spans="2:7" ht="13.8" thickBot="1">
      <c r="B20" s="241" t="s">
        <v>166</v>
      </c>
      <c r="C20" s="242"/>
      <c r="D20" s="9" t="e">
        <f>G20*G18/D18</f>
        <v>#DIV/0!</v>
      </c>
      <c r="E20" s="10" t="e">
        <f>G20*G18/E18</f>
        <v>#DIV/0!</v>
      </c>
      <c r="F20" s="10" t="e">
        <f>G20*G18/F18</f>
        <v>#DIV/0!</v>
      </c>
      <c r="G20" s="11">
        <v>50</v>
      </c>
    </row>
    <row r="21" spans="2:7" ht="13.8" thickBot="1">
      <c r="B21" s="235" t="s">
        <v>20</v>
      </c>
      <c r="C21" s="236"/>
      <c r="D21" s="18" t="e">
        <f>SUM(D19:D20)</f>
        <v>#DIV/0!</v>
      </c>
      <c r="E21" s="18" t="e">
        <f t="shared" ref="E21:F21" si="0">SUM(E19:E20)</f>
        <v>#DIV/0!</v>
      </c>
      <c r="F21" s="18" t="e">
        <f t="shared" si="0"/>
        <v>#DIV/0!</v>
      </c>
      <c r="G21" s="18">
        <f>SUM(G19:G20)</f>
        <v>100</v>
      </c>
    </row>
    <row r="22" spans="2:7">
      <c r="B22" s="15"/>
      <c r="C22" s="15"/>
      <c r="D22" s="16"/>
      <c r="E22" s="16"/>
      <c r="F22" s="16"/>
      <c r="G22" s="16"/>
    </row>
    <row r="23" spans="2:7">
      <c r="B23" s="12"/>
      <c r="C23" s="12"/>
      <c r="D23" s="13"/>
      <c r="E23" s="13"/>
      <c r="F23" s="13"/>
      <c r="G23" s="14"/>
    </row>
    <row r="24" spans="2:7">
      <c r="B24" s="12"/>
      <c r="C24" s="12"/>
      <c r="D24" s="13"/>
      <c r="E24" s="13"/>
      <c r="F24" s="13"/>
      <c r="G24" s="14"/>
    </row>
  </sheetData>
  <mergeCells count="13">
    <mergeCell ref="B6:E6"/>
    <mergeCell ref="A1:A4"/>
    <mergeCell ref="B1:H4"/>
    <mergeCell ref="I1:J1"/>
    <mergeCell ref="I2:J2"/>
    <mergeCell ref="I3:J3"/>
    <mergeCell ref="I4:J4"/>
    <mergeCell ref="B21:C21"/>
    <mergeCell ref="B16:C16"/>
    <mergeCell ref="B17:C17"/>
    <mergeCell ref="B18:C18"/>
    <mergeCell ref="B19:C19"/>
    <mergeCell ref="B20:C20"/>
  </mergeCells>
  <phoneticPr fontId="22" type="noConversion"/>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grade of compliance range</vt:lpstr>
      <vt:lpstr>Technical weight</vt:lpstr>
      <vt:lpstr>Commercial evaluation</vt:lpstr>
      <vt:lpstr>'Technical weight'!Print_Area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2016-06-28T10:33:21Z</cp:lastPrinted>
  <dcterms:created xsi:type="dcterms:W3CDTF">2008-10-30T09:34:49Z</dcterms:created>
  <dcterms:modified xsi:type="dcterms:W3CDTF">2024-06-05T11:05:29Z</dcterms:modified>
</cp:coreProperties>
</file>